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F3FA1E8-D53C-4905-B0A5-2796513FA81D}" xr6:coauthVersionLast="47" xr6:coauthVersionMax="47" xr10:uidLastSave="{00000000-0000-0000-0000-000000000000}"/>
  <bookViews>
    <workbookView xWindow="20370" yWindow="-120" windowWidth="20730" windowHeight="11040" tabRatio="653" xr2:uid="{00000000-000D-0000-FFFF-FFFF00000000}"/>
  </bookViews>
  <sheets>
    <sheet name="Controle Mensal" sheetId="8" r:id="rId1"/>
    <sheet name="Walberto" sheetId="1" r:id="rId2"/>
    <sheet name="Luiz Carlos" sheetId="20" r:id="rId3"/>
    <sheet name="Tiago de Souza" sheetId="21" r:id="rId4"/>
    <sheet name="Jose Joaquim" sheetId="22" r:id="rId5"/>
    <sheet name="Maria Tereza" sheetId="23" r:id="rId6"/>
    <sheet name="Jocielma Pereira" sheetId="25" r:id="rId7"/>
    <sheet name="Bruno Fernandes" sheetId="26" r:id="rId8"/>
    <sheet name="Jessica Moreira" sheetId="27" r:id="rId9"/>
    <sheet name="Sandra parteli" sheetId="28" r:id="rId10"/>
    <sheet name="Pedro paulo " sheetId="29" r:id="rId11"/>
    <sheet name="Thiago Noenta " sheetId="30" r:id="rId12"/>
    <sheet name="Delcides Maciel" sheetId="31" r:id="rId13"/>
    <sheet name="Ana Luiza jacone" sheetId="35" r:id="rId14"/>
    <sheet name="Adriana Balestero" sheetId="36" r:id="rId15"/>
    <sheet name="Juracir Carneiro" sheetId="37" r:id="rId16"/>
    <sheet name="Janaina - Geilson" sheetId="39" r:id="rId17"/>
    <sheet name="Gedeir Ferreira" sheetId="40" r:id="rId18"/>
    <sheet name="Luiz Barbieri" sheetId="41" r:id="rId19"/>
    <sheet name="FDCI" sheetId="42" r:id="rId20"/>
    <sheet name="Rayane teixeira" sheetId="43" r:id="rId21"/>
    <sheet name="Aneilton Fabiano" sheetId="46" r:id="rId22"/>
    <sheet name="Planilha19" sheetId="61" r:id="rId23"/>
    <sheet name="Washigton jose " sheetId="48" r:id="rId24"/>
    <sheet name="Josimar Ramos " sheetId="49" r:id="rId25"/>
    <sheet name="Renato Dornelas " sheetId="47" r:id="rId26"/>
    <sheet name="Josimar Ribeiro" sheetId="50" r:id="rId27"/>
    <sheet name="Claudio - Anderson Freire" sheetId="52" r:id="rId28"/>
    <sheet name="Larrisa hemerly" sheetId="53" r:id="rId29"/>
    <sheet name="Vale Verde" sheetId="55" r:id="rId30"/>
    <sheet name="Jose sabino" sheetId="56" r:id="rId31"/>
    <sheet name="Maxwell Zuqui" sheetId="58" r:id="rId32"/>
    <sheet name="Josimar Ribeiro (7)" sheetId="60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E12" i="8"/>
  <c r="D12" i="8"/>
  <c r="C12" i="8"/>
  <c r="B12" i="8"/>
  <c r="A12" i="8"/>
  <c r="B36" i="60"/>
  <c r="F14" i="60"/>
  <c r="H14" i="60" s="1"/>
  <c r="D14" i="60"/>
  <c r="B36" i="58"/>
  <c r="F14" i="58"/>
  <c r="H14" i="58" s="1"/>
  <c r="D14" i="58"/>
  <c r="B36" i="56"/>
  <c r="F14" i="56"/>
  <c r="H14" i="56" s="1"/>
  <c r="D14" i="56"/>
  <c r="B36" i="55" l="1"/>
  <c r="F14" i="55"/>
  <c r="H14" i="55" s="1"/>
  <c r="D14" i="55"/>
  <c r="F14" i="53"/>
  <c r="H14" i="53" s="1"/>
  <c r="D14" i="53"/>
  <c r="B36" i="52"/>
  <c r="F14" i="52"/>
  <c r="H14" i="52" s="1"/>
  <c r="D14" i="52"/>
  <c r="B36" i="50"/>
  <c r="F14" i="50"/>
  <c r="H14" i="50" s="1"/>
  <c r="B36" i="49"/>
  <c r="F14" i="49"/>
  <c r="H14" i="49" s="1"/>
  <c r="D14" i="49"/>
  <c r="B36" i="48"/>
  <c r="F14" i="48"/>
  <c r="H14" i="48" s="1"/>
  <c r="D14" i="48"/>
  <c r="B36" i="47"/>
  <c r="F14" i="47"/>
  <c r="H14" i="47" s="1"/>
  <c r="D14" i="47"/>
  <c r="B36" i="46"/>
  <c r="F14" i="46"/>
  <c r="H14" i="46" s="1"/>
  <c r="D14" i="46"/>
  <c r="B36" i="43"/>
  <c r="G14" i="43" s="1"/>
  <c r="H14" i="43" s="1"/>
  <c r="F14" i="43"/>
  <c r="D14" i="43"/>
  <c r="B35" i="42"/>
  <c r="G14" i="42" s="1"/>
  <c r="F14" i="42"/>
  <c r="H14" i="42" s="1"/>
  <c r="D14" i="42"/>
  <c r="B35" i="41"/>
  <c r="G14" i="41" s="1"/>
  <c r="F14" i="41"/>
  <c r="D14" i="41"/>
  <c r="B35" i="40"/>
  <c r="G14" i="40"/>
  <c r="F14" i="40"/>
  <c r="D14" i="40"/>
  <c r="B35" i="39"/>
  <c r="G14" i="39" s="1"/>
  <c r="F14" i="39"/>
  <c r="D14" i="39"/>
  <c r="B35" i="37"/>
  <c r="G14" i="37" s="1"/>
  <c r="F14" i="37"/>
  <c r="D14" i="37"/>
  <c r="B35" i="36"/>
  <c r="G14" i="36" s="1"/>
  <c r="F14" i="36"/>
  <c r="D14" i="36"/>
  <c r="B35" i="35"/>
  <c r="G14" i="35" s="1"/>
  <c r="F14" i="35"/>
  <c r="D14" i="35"/>
  <c r="P5" i="8"/>
  <c r="C19" i="8"/>
  <c r="B19" i="8"/>
  <c r="A19" i="8"/>
  <c r="E18" i="8"/>
  <c r="C18" i="8"/>
  <c r="B18" i="8"/>
  <c r="A18" i="8"/>
  <c r="C17" i="8"/>
  <c r="B17" i="8"/>
  <c r="A17" i="8"/>
  <c r="C16" i="8"/>
  <c r="B16" i="8"/>
  <c r="A16" i="8"/>
  <c r="D15" i="8"/>
  <c r="C15" i="8"/>
  <c r="B15" i="8"/>
  <c r="A15" i="8"/>
  <c r="B35" i="31"/>
  <c r="G14" i="31" s="1"/>
  <c r="E19" i="8" s="1"/>
  <c r="F14" i="31"/>
  <c r="D19" i="8" s="1"/>
  <c r="D14" i="31"/>
  <c r="B35" i="30"/>
  <c r="G14" i="30" s="1"/>
  <c r="F14" i="30"/>
  <c r="D18" i="8" s="1"/>
  <c r="D14" i="30"/>
  <c r="B35" i="29"/>
  <c r="G14" i="29" s="1"/>
  <c r="E17" i="8" s="1"/>
  <c r="F14" i="29"/>
  <c r="D14" i="29"/>
  <c r="B35" i="28"/>
  <c r="G14" i="28" s="1"/>
  <c r="E16" i="8" s="1"/>
  <c r="F14" i="28"/>
  <c r="D16" i="8" s="1"/>
  <c r="D14" i="28"/>
  <c r="B35" i="27"/>
  <c r="G14" i="27" s="1"/>
  <c r="E15" i="8" s="1"/>
  <c r="F14" i="27"/>
  <c r="D14" i="27"/>
  <c r="C14" i="8"/>
  <c r="B14" i="8"/>
  <c r="A14" i="8"/>
  <c r="B35" i="26"/>
  <c r="G14" i="26" s="1"/>
  <c r="E14" i="8" s="1"/>
  <c r="F14" i="26"/>
  <c r="D14" i="8" s="1"/>
  <c r="D14" i="26"/>
  <c r="D13" i="8"/>
  <c r="C13" i="8"/>
  <c r="B13" i="8"/>
  <c r="A13" i="8"/>
  <c r="B35" i="25"/>
  <c r="G14" i="25" s="1"/>
  <c r="E13" i="8" s="1"/>
  <c r="F14" i="25"/>
  <c r="D14" i="25"/>
  <c r="C11" i="8"/>
  <c r="B11" i="8"/>
  <c r="A11" i="8"/>
  <c r="B35" i="23"/>
  <c r="G14" i="23" s="1"/>
  <c r="E11" i="8" s="1"/>
  <c r="F14" i="23"/>
  <c r="D11" i="8" s="1"/>
  <c r="D14" i="23"/>
  <c r="D10" i="8"/>
  <c r="C10" i="8"/>
  <c r="B10" i="8"/>
  <c r="A10" i="8"/>
  <c r="B35" i="22"/>
  <c r="G14" i="22" s="1"/>
  <c r="E10" i="8" s="1"/>
  <c r="F14" i="22"/>
  <c r="D14" i="22"/>
  <c r="C9" i="8"/>
  <c r="B9" i="8"/>
  <c r="A9" i="8"/>
  <c r="B35" i="21"/>
  <c r="G14" i="21" s="1"/>
  <c r="E9" i="8" s="1"/>
  <c r="F14" i="21"/>
  <c r="D9" i="8" s="1"/>
  <c r="D14" i="21"/>
  <c r="D8" i="8"/>
  <c r="C8" i="8"/>
  <c r="B8" i="8"/>
  <c r="A8" i="8"/>
  <c r="F14" i="20"/>
  <c r="B35" i="20"/>
  <c r="G14" i="20" s="1"/>
  <c r="E8" i="8" s="1"/>
  <c r="D14" i="20"/>
  <c r="B35" i="1"/>
  <c r="H14" i="27" l="1"/>
  <c r="F15" i="8" s="1"/>
  <c r="H14" i="29"/>
  <c r="F17" i="8" s="1"/>
  <c r="H14" i="37"/>
  <c r="H14" i="39"/>
  <c r="H14" i="23"/>
  <c r="F11" i="8" s="1"/>
  <c r="H14" i="40"/>
  <c r="H14" i="36"/>
  <c r="H14" i="41"/>
  <c r="H14" i="35"/>
  <c r="D17" i="8"/>
  <c r="H14" i="28"/>
  <c r="F16" i="8" s="1"/>
  <c r="H14" i="31"/>
  <c r="F19" i="8" s="1"/>
  <c r="H14" i="30"/>
  <c r="F18" i="8" s="1"/>
  <c r="H14" i="26"/>
  <c r="F14" i="8" s="1"/>
  <c r="H14" i="25"/>
  <c r="F13" i="8" s="1"/>
  <c r="H14" i="22"/>
  <c r="F10" i="8" s="1"/>
  <c r="H14" i="21"/>
  <c r="F9" i="8" s="1"/>
  <c r="H14" i="20"/>
  <c r="F8" i="8" s="1"/>
  <c r="E7" i="8" l="1"/>
  <c r="C7" i="8"/>
  <c r="B7" i="8"/>
  <c r="D14" i="1" l="1"/>
  <c r="F14" i="1" s="1"/>
  <c r="D7" i="8" s="1"/>
  <c r="A7" i="8" l="1"/>
  <c r="G14" i="1"/>
  <c r="H14" i="1" l="1"/>
  <c r="F7" i="8" s="1"/>
  <c r="P4" i="8"/>
  <c r="P6" i="8" s="1"/>
  <c r="P2" i="8" l="1"/>
  <c r="P8" i="8"/>
</calcChain>
</file>

<file path=xl/sharedStrings.xml><?xml version="1.0" encoding="utf-8"?>
<sst xmlns="http://schemas.openxmlformats.org/spreadsheetml/2006/main" count="1317" uniqueCount="267">
  <si>
    <t>Data</t>
  </si>
  <si>
    <t>Valor Serviço</t>
  </si>
  <si>
    <t>Registro de pagamentos - Aquisição de Materiais para Clientes</t>
  </si>
  <si>
    <t>Cliente</t>
  </si>
  <si>
    <t>Endereço</t>
  </si>
  <si>
    <t>Telefone</t>
  </si>
  <si>
    <t>E-mail</t>
  </si>
  <si>
    <t>Data Serviço</t>
  </si>
  <si>
    <t>Controle Receitas</t>
  </si>
  <si>
    <t>Valor Juros</t>
  </si>
  <si>
    <t>Total</t>
  </si>
  <si>
    <t>Descrição Projeto</t>
  </si>
  <si>
    <t>Nº Projeto</t>
  </si>
  <si>
    <t>Total Projeto</t>
  </si>
  <si>
    <t>Valor Recebido</t>
  </si>
  <si>
    <t>Total a Receber</t>
  </si>
  <si>
    <t>Controle Recebimento</t>
  </si>
  <si>
    <t>Descrição Recebimento</t>
  </si>
  <si>
    <t>Categoria Recebimento</t>
  </si>
  <si>
    <t>Valor</t>
  </si>
  <si>
    <t>Controle Receitas Sol Conect</t>
  </si>
  <si>
    <t>Valor a Receber</t>
  </si>
  <si>
    <t>Desccrição</t>
  </si>
  <si>
    <t>Categoria</t>
  </si>
  <si>
    <t>Conta Pagamento</t>
  </si>
  <si>
    <t>Controle Despesas Sol Conect</t>
  </si>
  <si>
    <t>Banco Inter</t>
  </si>
  <si>
    <t>Banco Sicoob</t>
  </si>
  <si>
    <t>Saldo Anterior</t>
  </si>
  <si>
    <t>SOL CONECT  ·  CONTROLE MENSAL</t>
  </si>
  <si>
    <t>RESUMO MENSAL</t>
  </si>
  <si>
    <t>Total Serviços</t>
  </si>
  <si>
    <t>Total Recebido</t>
  </si>
  <si>
    <t>Total Despesas</t>
  </si>
  <si>
    <t>Saldo Mensal</t>
  </si>
  <si>
    <t>Valor Mão de Obra</t>
  </si>
  <si>
    <t>Valor Equipamento</t>
  </si>
  <si>
    <t>Fornecedor</t>
  </si>
  <si>
    <t>Bold</t>
  </si>
  <si>
    <t>Pago Conta Fabriciano</t>
  </si>
  <si>
    <t>Pro-labore</t>
  </si>
  <si>
    <t>Pago a Favor do Carro</t>
  </si>
  <si>
    <t>Compra Carro</t>
  </si>
  <si>
    <t>Placas Projeto</t>
  </si>
  <si>
    <t xml:space="preserve">Placas Sol Conect </t>
  </si>
  <si>
    <t>Lucro Bruto</t>
  </si>
  <si>
    <t>Pago ao Fornecedor do Projedo do Marcos</t>
  </si>
  <si>
    <t>Valor Entrada do Equipamento para ao Fornecedor</t>
  </si>
  <si>
    <t>Luiz Carlos Barbieri</t>
  </si>
  <si>
    <t>491/2026</t>
  </si>
  <si>
    <t>Projeto Residencial</t>
  </si>
  <si>
    <t>12 modulos</t>
  </si>
  <si>
    <t>Suno</t>
  </si>
  <si>
    <t>489/2026</t>
  </si>
  <si>
    <t>Tiago de Souza</t>
  </si>
  <si>
    <t>08 Modulos</t>
  </si>
  <si>
    <t>Projeto Comercial</t>
  </si>
  <si>
    <t>473/2026</t>
  </si>
  <si>
    <t xml:space="preserve">Jose Joaquim </t>
  </si>
  <si>
    <t>Conta Sicoob</t>
  </si>
  <si>
    <t>Boleto</t>
  </si>
  <si>
    <t xml:space="preserve">20 placas </t>
  </si>
  <si>
    <t>486/2026</t>
  </si>
  <si>
    <t xml:space="preserve">16 placas </t>
  </si>
  <si>
    <t>Maria Tereza Prates Zaggo</t>
  </si>
  <si>
    <t>476/2026</t>
  </si>
  <si>
    <t>Bruno Fernandes de Souza</t>
  </si>
  <si>
    <t>Recebido</t>
  </si>
  <si>
    <t>SIM</t>
  </si>
  <si>
    <t>Projeto</t>
  </si>
  <si>
    <t>Pix</t>
  </si>
  <si>
    <t>Pagamento</t>
  </si>
  <si>
    <t>479/2026</t>
  </si>
  <si>
    <t>Projeto residencial</t>
  </si>
  <si>
    <t>Jessica Moreira Ferreira</t>
  </si>
  <si>
    <t xml:space="preserve">Rua da creche - Distrito Conduru -Castelo ES </t>
  </si>
  <si>
    <t xml:space="preserve">Sandra Silva  Parteli </t>
  </si>
  <si>
    <t xml:space="preserve">Projeto Residencial </t>
  </si>
  <si>
    <t>Rua Eduardo abrao - Recanto</t>
  </si>
  <si>
    <t xml:space="preserve">Pagamento Suno Solar </t>
  </si>
  <si>
    <t>28 99907-9563</t>
  </si>
  <si>
    <t>sandraparteli@hotmail.com</t>
  </si>
  <si>
    <t xml:space="preserve">Pedro Paulo de Assis Pereira </t>
  </si>
  <si>
    <t xml:space="preserve">Rua Guido carlete , 54 - Teixeira leite </t>
  </si>
  <si>
    <t>passispereira@icloud.com</t>
  </si>
  <si>
    <t xml:space="preserve">Thiago souza noenta </t>
  </si>
  <si>
    <t>tnoenta@gmail.com</t>
  </si>
  <si>
    <t>28 99902 - 0619</t>
  </si>
  <si>
    <t xml:space="preserve">Rua Cocui - Soturno </t>
  </si>
  <si>
    <t xml:space="preserve">Delcides gonçalves maciel </t>
  </si>
  <si>
    <t xml:space="preserve">Rua Prof&gt; Domingos - bairro Independencia </t>
  </si>
  <si>
    <t>28 99985 - 2351</t>
  </si>
  <si>
    <t>delcidesmaciel@nassau.com.br</t>
  </si>
  <si>
    <t xml:space="preserve">Projeto residencial </t>
  </si>
  <si>
    <t xml:space="preserve">Ana luiza jacone honorio </t>
  </si>
  <si>
    <t xml:space="preserve">Rua adelino costa nunes - Soturno </t>
  </si>
  <si>
    <t>28 99982 - 8772</t>
  </si>
  <si>
    <t>analujacone10@gmail.com</t>
  </si>
  <si>
    <t>Adriana balestrero Torquato</t>
  </si>
  <si>
    <t>Rua Bento de souza - Recanto</t>
  </si>
  <si>
    <t>28 99964 - 9023</t>
  </si>
  <si>
    <t>Adriana- balestrero@hotmail.com</t>
  </si>
  <si>
    <t xml:space="preserve">Pago sistema Pedro paulo </t>
  </si>
  <si>
    <t>Solconect</t>
  </si>
  <si>
    <t xml:space="preserve">Pag. Sandra Parteli </t>
  </si>
  <si>
    <t>Jociema Pereira Poian</t>
  </si>
  <si>
    <t>Rua Ester Bento - Gilberto Machado</t>
  </si>
  <si>
    <t xml:space="preserve">28 99976 - 6960 </t>
  </si>
  <si>
    <t>casados-vidros@hotmail.com</t>
  </si>
  <si>
    <t>474/2026</t>
  </si>
  <si>
    <t>Geilson Paulino</t>
  </si>
  <si>
    <t>Alfredo levi - Novo parque</t>
  </si>
  <si>
    <t>28 99930 - 6998</t>
  </si>
  <si>
    <t>geilson Paulino137@gmail.com</t>
  </si>
  <si>
    <t>Gedeir Ferreira</t>
  </si>
  <si>
    <t>468-2026</t>
  </si>
  <si>
    <t>Agua preta - Atilio Vivacqua</t>
  </si>
  <si>
    <t>495-2026</t>
  </si>
  <si>
    <t>RUA TEOTONIO SOUTO MACHADO N º25 – BAIRRO IBITIQUARA – CACHº. DE ITAPEMIRIM ES – CEP.29307 – 200</t>
  </si>
  <si>
    <t>28 99641787</t>
  </si>
  <si>
    <t>FUNDAÇÃO EDUCACIONAL VALE DO ITAPEMIRIM – FEVIT</t>
  </si>
  <si>
    <t>493-2026</t>
  </si>
  <si>
    <t>ROD. BR 482 – CACHOEIRO X ALEGRE – DISTRITO DE MORRO GRANDE – CACHº. DE ITAPEMIRIM ES – CEP.29310 – 015</t>
  </si>
  <si>
    <t>28 99958-7748</t>
  </si>
  <si>
    <t>financeiro@fdci.edu.br</t>
  </si>
  <si>
    <t>RAYANE TEIXEIRA DE SOUZA</t>
  </si>
  <si>
    <t>400-2024</t>
  </si>
  <si>
    <t>Pojeto Residencial</t>
  </si>
  <si>
    <t>RUA ARGEMIRO BARBOSA DE AMORIM Nº 39 – BAIRRO CORAMARA - CACHOEIRO DE ITAPEMIRIM - ES - CEP:  29.313-450</t>
  </si>
  <si>
    <t>448/2026</t>
  </si>
  <si>
    <t>Rua Esmeralda Teixeira - Jardim Itapemirim</t>
  </si>
  <si>
    <t>28 99918-2432</t>
  </si>
  <si>
    <t>Walberto souza Assunção</t>
  </si>
  <si>
    <t>Walberto. assunção@hotmail.com</t>
  </si>
  <si>
    <t>Guido carlete - teixeira leite</t>
  </si>
  <si>
    <t>28 - 99999 - 7744</t>
  </si>
  <si>
    <t>Bernadino monteiro - independencia</t>
  </si>
  <si>
    <t>28 99921 - 3992</t>
  </si>
  <si>
    <t>terezazaggo@gmail.com</t>
  </si>
  <si>
    <t xml:space="preserve">Corrego dos monos </t>
  </si>
  <si>
    <t>28  99976 - 2006</t>
  </si>
  <si>
    <t>bfernandessousa@gmail.com</t>
  </si>
  <si>
    <t>492/2026</t>
  </si>
  <si>
    <t>490/2026</t>
  </si>
  <si>
    <t>488/2026</t>
  </si>
  <si>
    <t>487/2026</t>
  </si>
  <si>
    <t>485/2026</t>
  </si>
  <si>
    <t>483/2026</t>
  </si>
  <si>
    <t xml:space="preserve">Mariano Bueno, Amaral </t>
  </si>
  <si>
    <t>Marcelocarloto22@gmail.com</t>
  </si>
  <si>
    <t>28 99907 - 2753</t>
  </si>
  <si>
    <t>Juracy carneiro carloto marinho</t>
  </si>
  <si>
    <t>Luiz Carlos Barbiere</t>
  </si>
  <si>
    <t>28 99985 - 2185</t>
  </si>
  <si>
    <t>leonardoerayane@outlook</t>
  </si>
  <si>
    <t>397/2026</t>
  </si>
  <si>
    <t>Aneilton Fabiano</t>
  </si>
  <si>
    <t>Altino Moreira - zumbi</t>
  </si>
  <si>
    <t>28 99222-5565</t>
  </si>
  <si>
    <t>ruimarbc@gmail.com</t>
  </si>
  <si>
    <t>Projeto ampliação</t>
  </si>
  <si>
    <t xml:space="preserve">Pojeto Ampliação </t>
  </si>
  <si>
    <t>Washington jose de oliveira</t>
  </si>
  <si>
    <t>Otavio rocha - Bela Vista</t>
  </si>
  <si>
    <t>28 99917 - 9110</t>
  </si>
  <si>
    <t>496-2026</t>
  </si>
  <si>
    <t xml:space="preserve">Idalino Ramos - Jardim Itapemirim </t>
  </si>
  <si>
    <t xml:space="preserve">Josimar Ramos dos Santos </t>
  </si>
  <si>
    <t xml:space="preserve">Projeto Ampliação </t>
  </si>
  <si>
    <t>494/2026</t>
  </si>
  <si>
    <t xml:space="preserve">Idalino Soares - Amarelo </t>
  </si>
  <si>
    <t>28 99902-7719</t>
  </si>
  <si>
    <t>solconect@hotmail.com</t>
  </si>
  <si>
    <t xml:space="preserve">Renato Dornelas </t>
  </si>
  <si>
    <t>424/2026</t>
  </si>
  <si>
    <t xml:space="preserve">Josimar Ribeiro de brito </t>
  </si>
  <si>
    <t>Manoel muniz - Coramara</t>
  </si>
  <si>
    <t>28 99921 - 8661</t>
  </si>
  <si>
    <t>ribeiro8661@gmail.com</t>
  </si>
  <si>
    <t>006/2026</t>
  </si>
  <si>
    <t>011/2026</t>
  </si>
  <si>
    <t>340-2026</t>
  </si>
  <si>
    <t>462/2026</t>
  </si>
  <si>
    <t xml:space="preserve"> </t>
  </si>
  <si>
    <t>montagem medidor energia</t>
  </si>
  <si>
    <t xml:space="preserve">Montagem medidor </t>
  </si>
  <si>
    <t xml:space="preserve">Vale verde granitos </t>
  </si>
  <si>
    <t xml:space="preserve">Vargem alta </t>
  </si>
  <si>
    <t>Jose Roberto Sabino</t>
  </si>
  <si>
    <t>267/2026</t>
  </si>
  <si>
    <t>Sitio do Valão</t>
  </si>
  <si>
    <t>Sicoob</t>
  </si>
  <si>
    <t xml:space="preserve">Avenida parafusos </t>
  </si>
  <si>
    <t xml:space="preserve">Auto posto Bandeira </t>
  </si>
  <si>
    <t xml:space="preserve">Dua Sefaz </t>
  </si>
  <si>
    <t xml:space="preserve">Jovane Rodrigues - 1° semana </t>
  </si>
  <si>
    <t>José Anderson- 1º semana</t>
  </si>
  <si>
    <t>Breno Fabiani - 1° semana</t>
  </si>
  <si>
    <t xml:space="preserve">Dismil material eletrico </t>
  </si>
  <si>
    <t>Andaluz  2/3</t>
  </si>
  <si>
    <t>Brito material eletrico NF 037.256</t>
  </si>
  <si>
    <t xml:space="preserve">FV comercial </t>
  </si>
  <si>
    <t xml:space="preserve">Combustível Avenda </t>
  </si>
  <si>
    <t>Tarifa Cobrança</t>
  </si>
  <si>
    <t xml:space="preserve">ART - Deldides </t>
  </si>
  <si>
    <t>JB Vasconcelos - Refeição</t>
  </si>
  <si>
    <t xml:space="preserve">Mosquini - Refeição </t>
  </si>
  <si>
    <t>Inscrição Fiscal - PMCI</t>
  </si>
  <si>
    <t xml:space="preserve">Comefi comercio </t>
  </si>
  <si>
    <t xml:space="preserve">DHM Borracha </t>
  </si>
  <si>
    <t xml:space="preserve">IPTU - Solconect </t>
  </si>
  <si>
    <t xml:space="preserve">Vivo Empresa </t>
  </si>
  <si>
    <t xml:space="preserve">Eletro Alles </t>
  </si>
  <si>
    <t>Posto Nogueira - NF 043.515</t>
  </si>
  <si>
    <t xml:space="preserve">ECO Contabilidade </t>
  </si>
  <si>
    <t>Trino Saude - Fabriciano</t>
  </si>
  <si>
    <t>Breno Fabiani - 2° semana</t>
  </si>
  <si>
    <t>DMZ Comercio NF 1070</t>
  </si>
  <si>
    <t>José Anderson- 2º semana</t>
  </si>
  <si>
    <t xml:space="preserve">Jovane Rodrigues - 2° semana + despesas </t>
  </si>
  <si>
    <t xml:space="preserve">Jovane Rodrigues - despesas </t>
  </si>
  <si>
    <t xml:space="preserve"> Cartão de credito - INTER</t>
  </si>
  <si>
    <t xml:space="preserve">ART - Janaina Paulino </t>
  </si>
  <si>
    <t>Tarifa Aplicação Sicoob</t>
  </si>
  <si>
    <t xml:space="preserve">Plano unimed - Victor </t>
  </si>
  <si>
    <t>posto Batine - Combustivel</t>
  </si>
  <si>
    <t>ART - FDCI</t>
  </si>
  <si>
    <t>VIVO Fixo</t>
  </si>
  <si>
    <t xml:space="preserve">Jovane Rodrigues - 3° semana </t>
  </si>
  <si>
    <t>José Anderson- 3º semana</t>
  </si>
  <si>
    <t>Breno Fabiani - 3° semana</t>
  </si>
  <si>
    <t xml:space="preserve">Juliana - Marketing </t>
  </si>
  <si>
    <t xml:space="preserve">Alimentação  </t>
  </si>
  <si>
    <t>Andaluz  3/3</t>
  </si>
  <si>
    <t>INSS - REF 03/2026</t>
  </si>
  <si>
    <t xml:space="preserve">Seguro Tokio Marine </t>
  </si>
  <si>
    <t>Cristina Fabiani</t>
  </si>
  <si>
    <t xml:space="preserve">Dif. Pró Balore - Victor </t>
  </si>
  <si>
    <t>Simples Nacional Ref: 03/2026</t>
  </si>
  <si>
    <t>ART - Thiago Noenta</t>
  </si>
  <si>
    <t>Alimentação</t>
  </si>
  <si>
    <t>ALPHACORP Tecnologia</t>
  </si>
  <si>
    <t>Brito material eletrico NF 037.388</t>
  </si>
  <si>
    <t>Brito material eletrico NF 018.327</t>
  </si>
  <si>
    <t xml:space="preserve">Doação São jose </t>
  </si>
  <si>
    <t xml:space="preserve">Redsis Sistemas </t>
  </si>
  <si>
    <t xml:space="preserve">Dif. Pró Balore - Fabriciano </t>
  </si>
  <si>
    <t xml:space="preserve">Jovane Rodrigues - 4° semana </t>
  </si>
  <si>
    <t>José Anderson- 4º semana</t>
  </si>
  <si>
    <t>Breno Fabiani - 4° semana</t>
  </si>
  <si>
    <t>Posto Nogueira - NF 043.610</t>
  </si>
  <si>
    <t xml:space="preserve">Refeição </t>
  </si>
  <si>
    <t xml:space="preserve">Combustivel </t>
  </si>
  <si>
    <t xml:space="preserve">Weg Equipamentos </t>
  </si>
  <si>
    <t>Aqui noticas - Publicidade</t>
  </si>
  <si>
    <t xml:space="preserve">FV Jordão - produto Snow pump </t>
  </si>
  <si>
    <t>484/2026</t>
  </si>
  <si>
    <t xml:space="preserve">Ampliação </t>
  </si>
  <si>
    <t>Maxwell Zuqui payer</t>
  </si>
  <si>
    <t xml:space="preserve">ART - Pedro paulo </t>
  </si>
  <si>
    <t xml:space="preserve">Compl. Projeto Jessica Moreira </t>
  </si>
  <si>
    <t xml:space="preserve">ALUGUEL ESCRITORIO </t>
  </si>
  <si>
    <t>Rua Benedito Amaral - Santa Helena</t>
  </si>
  <si>
    <t>28 99903-8007</t>
  </si>
  <si>
    <t xml:space="preserve">Quemistone </t>
  </si>
  <si>
    <t xml:space="preserve">Venda material eletrico </t>
  </si>
  <si>
    <t xml:space="preserve">pago projeto Jessica Moreira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</si>
</sst>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1"/>
      <color theme="0"/>
      <name val="Aptos Narrow"/>
      <family val="2"/>
      <scheme val="minor"/>
    </font>
    <font>
      <sz val="10"/>
      <color theme="0"/>
      <name val="Tahoma"/>
      <family val="2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F3864"/>
        <bgColor rgb="FF333399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FBFBF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44" fontId="0" fillId="0" borderId="0" xfId="1" applyFont="1"/>
    <xf numFmtId="0" fontId="3" fillId="0" borderId="1" xfId="0" applyFont="1" applyBorder="1"/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44" fontId="0" fillId="0" borderId="1" xfId="0" applyNumberFormat="1" applyBorder="1"/>
    <xf numFmtId="44" fontId="1" fillId="0" borderId="1" xfId="1" applyFont="1" applyBorder="1"/>
    <xf numFmtId="14" fontId="3" fillId="4" borderId="1" xfId="0" applyNumberFormat="1" applyFont="1" applyFill="1" applyBorder="1"/>
    <xf numFmtId="0" fontId="3" fillId="4" borderId="1" xfId="0" applyFont="1" applyFill="1" applyBorder="1"/>
    <xf numFmtId="44" fontId="3" fillId="4" borderId="1" xfId="1" applyFont="1" applyFill="1" applyBorder="1"/>
    <xf numFmtId="14" fontId="0" fillId="5" borderId="1" xfId="0" applyNumberFormat="1" applyFill="1" applyBorder="1"/>
    <xf numFmtId="44" fontId="1" fillId="5" borderId="1" xfId="1" applyFont="1" applyFill="1" applyBorder="1"/>
    <xf numFmtId="44" fontId="0" fillId="5" borderId="1" xfId="1" applyFont="1" applyFill="1" applyBorder="1"/>
    <xf numFmtId="0" fontId="0" fillId="5" borderId="1" xfId="0" applyFill="1" applyBorder="1"/>
    <xf numFmtId="44" fontId="0" fillId="5" borderId="1" xfId="0" applyNumberFormat="1" applyFill="1" applyBorder="1"/>
    <xf numFmtId="0" fontId="3" fillId="6" borderId="1" xfId="0" applyFont="1" applyFill="1" applyBorder="1"/>
    <xf numFmtId="44" fontId="3" fillId="6" borderId="1" xfId="1" applyFont="1" applyFill="1" applyBorder="1"/>
    <xf numFmtId="14" fontId="0" fillId="7" borderId="1" xfId="0" applyNumberFormat="1" applyFill="1" applyBorder="1"/>
    <xf numFmtId="0" fontId="0" fillId="7" borderId="1" xfId="0" applyFill="1" applyBorder="1"/>
    <xf numFmtId="44" fontId="0" fillId="7" borderId="1" xfId="1" applyFont="1" applyFill="1" applyBorder="1"/>
    <xf numFmtId="0" fontId="0" fillId="8" borderId="0" xfId="0" applyFill="1"/>
    <xf numFmtId="44" fontId="2" fillId="5" borderId="1" xfId="1" applyFont="1" applyFill="1" applyBorder="1"/>
    <xf numFmtId="44" fontId="2" fillId="0" borderId="1" xfId="1" applyFont="1" applyBorder="1"/>
    <xf numFmtId="44" fontId="2" fillId="0" borderId="1" xfId="0" applyNumberFormat="1" applyFont="1" applyBorder="1"/>
    <xf numFmtId="44" fontId="2" fillId="5" borderId="1" xfId="0" applyNumberFormat="1" applyFont="1" applyFill="1" applyBorder="1"/>
    <xf numFmtId="0" fontId="2" fillId="5" borderId="1" xfId="0" applyFont="1" applyFill="1" applyBorder="1"/>
    <xf numFmtId="0" fontId="2" fillId="0" borderId="1" xfId="0" applyFont="1" applyBorder="1"/>
    <xf numFmtId="44" fontId="3" fillId="0" borderId="1" xfId="0" applyNumberFormat="1" applyFont="1" applyBorder="1"/>
    <xf numFmtId="0" fontId="6" fillId="0" borderId="1" xfId="0" applyFont="1" applyBorder="1"/>
    <xf numFmtId="44" fontId="6" fillId="0" borderId="1" xfId="0" applyNumberFormat="1" applyFont="1" applyBorder="1"/>
    <xf numFmtId="0" fontId="0" fillId="10" borderId="1" xfId="0" applyFill="1" applyBorder="1"/>
    <xf numFmtId="44" fontId="0" fillId="10" borderId="1" xfId="0" applyNumberFormat="1" applyFill="1" applyBorder="1"/>
    <xf numFmtId="0" fontId="3" fillId="2" borderId="1" xfId="0" applyFont="1" applyFill="1" applyBorder="1"/>
    <xf numFmtId="44" fontId="0" fillId="10" borderId="1" xfId="1" applyFont="1" applyFill="1" applyBorder="1"/>
    <xf numFmtId="0" fontId="3" fillId="5" borderId="1" xfId="0" applyFont="1" applyFill="1" applyBorder="1"/>
    <xf numFmtId="0" fontId="3" fillId="9" borderId="1" xfId="0" applyFont="1" applyFill="1" applyBorder="1"/>
    <xf numFmtId="0" fontId="7" fillId="5" borderId="1" xfId="0" applyFont="1" applyFill="1" applyBorder="1"/>
    <xf numFmtId="0" fontId="0" fillId="5" borderId="7" xfId="0" applyFill="1" applyBorder="1"/>
    <xf numFmtId="14" fontId="0" fillId="8" borderId="1" xfId="0" applyNumberFormat="1" applyFill="1" applyBorder="1"/>
    <xf numFmtId="0" fontId="0" fillId="5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4" fontId="0" fillId="8" borderId="7" xfId="0" applyNumberFormat="1" applyFill="1" applyBorder="1"/>
    <xf numFmtId="14" fontId="0" fillId="5" borderId="7" xfId="0" applyNumberFormat="1" applyFill="1" applyBorder="1"/>
    <xf numFmtId="14" fontId="0" fillId="0" borderId="7" xfId="0" applyNumberFormat="1" applyBorder="1"/>
    <xf numFmtId="0" fontId="0" fillId="5" borderId="6" xfId="0" applyFill="1" applyBorder="1"/>
    <xf numFmtId="44" fontId="0" fillId="5" borderId="10" xfId="1" applyFont="1" applyFill="1" applyBorder="1"/>
    <xf numFmtId="14" fontId="9" fillId="0" borderId="11" xfId="0" applyNumberFormat="1" applyFont="1" applyBorder="1" applyAlignment="1">
      <alignment horizontal="right" wrapText="1"/>
    </xf>
    <xf numFmtId="14" fontId="8" fillId="0" borderId="11" xfId="0" applyNumberFormat="1" applyFont="1" applyBorder="1" applyAlignment="1">
      <alignment horizontal="right" wrapText="1"/>
    </xf>
    <xf numFmtId="14" fontId="8" fillId="0" borderId="12" xfId="0" applyNumberFormat="1" applyFont="1" applyBorder="1" applyAlignment="1">
      <alignment horizontal="right" wrapText="1"/>
    </xf>
    <xf numFmtId="44" fontId="0" fillId="5" borderId="8" xfId="1" applyFont="1" applyFill="1" applyBorder="1"/>
    <xf numFmtId="0" fontId="3" fillId="9" borderId="2" xfId="0" applyFont="1" applyFill="1" applyBorder="1"/>
    <xf numFmtId="0" fontId="0" fillId="5" borderId="10" xfId="0" applyFill="1" applyBorder="1"/>
    <xf numFmtId="14" fontId="8" fillId="0" borderId="1" xfId="0" applyNumberFormat="1" applyFont="1" applyBorder="1" applyAlignment="1">
      <alignment horizontal="right" wrapText="1"/>
    </xf>
    <xf numFmtId="4" fontId="9" fillId="8" borderId="9" xfId="0" applyNumberFormat="1" applyFont="1" applyFill="1" applyBorder="1" applyAlignment="1">
      <alignment horizontal="right" wrapText="1"/>
    </xf>
    <xf numFmtId="4" fontId="8" fillId="8" borderId="1" xfId="0" applyNumberFormat="1" applyFont="1" applyFill="1" applyBorder="1" applyAlignment="1">
      <alignment horizontal="right" wrapText="1"/>
    </xf>
    <xf numFmtId="14" fontId="9" fillId="0" borderId="12" xfId="0" applyNumberFormat="1" applyFont="1" applyBorder="1" applyAlignment="1">
      <alignment horizontal="right" wrapText="1"/>
    </xf>
    <xf numFmtId="14" fontId="9" fillId="0" borderId="13" xfId="0" applyNumberFormat="1" applyFont="1" applyBorder="1" applyAlignment="1">
      <alignment horizontal="right" wrapText="1"/>
    </xf>
    <xf numFmtId="14" fontId="9" fillId="0" borderId="14" xfId="0" applyNumberFormat="1" applyFont="1" applyBorder="1" applyAlignment="1">
      <alignment horizontal="right" wrapText="1"/>
    </xf>
    <xf numFmtId="0" fontId="0" fillId="5" borderId="8" xfId="0" applyFill="1" applyBorder="1"/>
    <xf numFmtId="0" fontId="0" fillId="0" borderId="8" xfId="0" applyBorder="1"/>
    <xf numFmtId="0" fontId="0" fillId="11" borderId="6" xfId="0" applyFill="1" applyBorder="1"/>
    <xf numFmtId="44" fontId="11" fillId="12" borderId="1" xfId="1" applyFont="1" applyFill="1" applyBorder="1" applyAlignment="1">
      <alignment horizontal="right" wrapText="1"/>
    </xf>
    <xf numFmtId="44" fontId="10" fillId="12" borderId="1" xfId="1" applyFont="1" applyFill="1" applyBorder="1"/>
    <xf numFmtId="0" fontId="0" fillId="8" borderId="1" xfId="0" applyFill="1" applyBorder="1"/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4" fillId="0" borderId="1" xfId="2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8" xfId="0" quotePrefix="1" applyBorder="1" applyAlignment="1">
      <alignment horizontal="left"/>
    </xf>
    <xf numFmtId="0" fontId="0" fillId="0" borderId="7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49" fontId="0" fillId="0" borderId="1" xfId="0" quotePrefix="1" applyNumberFormat="1" applyBorder="1" applyAlignment="1">
      <alignment horizontal="left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sandraparteli@hot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passispereira@icloud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tnoenta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elcidesmaciel@nassau.com.br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analujacone10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Marcelocarloto2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este@teste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mailto:financeiro@fdci.edu.br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leonardoerayane@outlook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ruimarbc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mailto:solconect@hot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ribeiro8661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solconect@hot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teste@test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teste@test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terezazaggo@gmail.com" TargetMode="External"/><Relationship Id="rId1" Type="http://schemas.openxmlformats.org/officeDocument/2006/relationships/hyperlink" Target="mailto:teste@teste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asados-vidros@hot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bfernandessousa@gmail.com" TargetMode="External"/><Relationship Id="rId1" Type="http://schemas.openxmlformats.org/officeDocument/2006/relationships/hyperlink" Target="mailto:teste@tes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workbookViewId="0">
      <pane ySplit="1" topLeftCell="A2" activePane="bottomLeft" state="frozen"/>
      <selection pane="bottomLeft" activeCell="D12" sqref="D12"/>
    </sheetView>
  </sheetViews>
  <sheetFormatPr defaultRowHeight="15" x14ac:dyDescent="0.25"/>
  <cols>
    <col min="1" max="1" width="24.42578125" bestFit="1" customWidth="1"/>
    <col min="2" max="2" width="12" customWidth="1"/>
    <col min="3" max="3" width="18" customWidth="1"/>
    <col min="4" max="4" width="13.140625" bestFit="1" customWidth="1"/>
    <col min="5" max="5" width="14.7109375" bestFit="1" customWidth="1"/>
    <col min="6" max="6" width="15.140625" bestFit="1" customWidth="1"/>
    <col min="7" max="7" width="1.42578125" style="22" customWidth="1"/>
    <col min="8" max="8" width="10.42578125" bestFit="1" customWidth="1"/>
    <col min="9" max="9" width="38.85546875" customWidth="1"/>
    <col min="10" max="10" width="11" bestFit="1" customWidth="1"/>
    <col min="11" max="11" width="13.140625" style="1" bestFit="1" customWidth="1"/>
    <col min="12" max="12" width="17" bestFit="1" customWidth="1"/>
    <col min="13" max="13" width="11.7109375" bestFit="1" customWidth="1"/>
    <col min="14" max="14" width="2.42578125" customWidth="1"/>
    <col min="15" max="15" width="15.85546875" customWidth="1"/>
    <col min="16" max="16" width="17.42578125" customWidth="1"/>
  </cols>
  <sheetData>
    <row r="1" spans="1:16" ht="35.450000000000003" customHeight="1" x14ac:dyDescent="0.25">
      <c r="A1" s="72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O1" s="67" t="s">
        <v>30</v>
      </c>
      <c r="P1" s="67"/>
    </row>
    <row r="2" spans="1:16" x14ac:dyDescent="0.25">
      <c r="A2" s="68" t="s">
        <v>20</v>
      </c>
      <c r="B2" s="68"/>
      <c r="C2" s="68"/>
      <c r="D2" s="68"/>
      <c r="E2" s="68"/>
      <c r="F2" s="68"/>
      <c r="G2" s="70"/>
      <c r="H2" s="69" t="s">
        <v>25</v>
      </c>
      <c r="I2" s="69"/>
      <c r="J2" s="69"/>
      <c r="K2" s="69"/>
      <c r="L2" s="69"/>
      <c r="M2" s="69"/>
      <c r="N2" s="3"/>
      <c r="O2" s="32" t="s">
        <v>31</v>
      </c>
      <c r="P2" s="33">
        <f>SUM(D4:D99)</f>
        <v>103867.23999999999</v>
      </c>
    </row>
    <row r="3" spans="1:16" s="3" customFormat="1" x14ac:dyDescent="0.25">
      <c r="A3" s="9" t="s">
        <v>3</v>
      </c>
      <c r="B3" s="10" t="s">
        <v>0</v>
      </c>
      <c r="C3" s="11" t="s">
        <v>69</v>
      </c>
      <c r="D3" s="10" t="s">
        <v>1</v>
      </c>
      <c r="E3" s="10" t="s">
        <v>14</v>
      </c>
      <c r="F3" s="10" t="s">
        <v>21</v>
      </c>
      <c r="G3" s="71"/>
      <c r="H3" s="17" t="s">
        <v>0</v>
      </c>
      <c r="I3" s="17" t="s">
        <v>22</v>
      </c>
      <c r="J3" s="17" t="s">
        <v>71</v>
      </c>
      <c r="K3" s="18" t="s">
        <v>19</v>
      </c>
      <c r="L3" s="17" t="s">
        <v>24</v>
      </c>
      <c r="M3" s="17" t="s">
        <v>23</v>
      </c>
      <c r="O3" s="4"/>
      <c r="P3" s="4"/>
    </row>
    <row r="4" spans="1:16" s="3" customFormat="1" x14ac:dyDescent="0.25">
      <c r="A4" s="12" t="s">
        <v>26</v>
      </c>
      <c r="B4" s="12">
        <v>46116</v>
      </c>
      <c r="C4" s="13" t="s">
        <v>28</v>
      </c>
      <c r="D4" s="14"/>
      <c r="E4" s="14">
        <v>0</v>
      </c>
      <c r="F4" s="23"/>
      <c r="G4" s="71"/>
      <c r="H4" s="19">
        <v>46113</v>
      </c>
      <c r="I4" s="20" t="s">
        <v>240</v>
      </c>
      <c r="J4" s="20" t="s">
        <v>68</v>
      </c>
      <c r="K4" s="21">
        <v>105.8</v>
      </c>
      <c r="L4" s="20" t="s">
        <v>191</v>
      </c>
      <c r="M4" s="20"/>
      <c r="O4" s="4" t="s">
        <v>32</v>
      </c>
      <c r="P4" s="7">
        <f>SUM(E4:E99)</f>
        <v>1714.1</v>
      </c>
    </row>
    <row r="5" spans="1:16" s="3" customFormat="1" x14ac:dyDescent="0.25">
      <c r="A5" s="6" t="s">
        <v>27</v>
      </c>
      <c r="B5" s="6">
        <v>46116</v>
      </c>
      <c r="C5" s="8" t="s">
        <v>28</v>
      </c>
      <c r="D5" s="5"/>
      <c r="E5" s="5">
        <v>0</v>
      </c>
      <c r="F5" s="24"/>
      <c r="G5" s="71"/>
      <c r="H5" s="19">
        <v>46113</v>
      </c>
      <c r="I5" s="4" t="s">
        <v>241</v>
      </c>
      <c r="J5" s="4" t="s">
        <v>68</v>
      </c>
      <c r="K5" s="5">
        <v>50</v>
      </c>
      <c r="L5" s="4" t="s">
        <v>191</v>
      </c>
      <c r="M5" s="4"/>
      <c r="O5" s="4" t="s">
        <v>33</v>
      </c>
      <c r="P5" s="1">
        <f>SUMIF(J4:J99, "SIM", K4:K99)</f>
        <v>26600.929999999997</v>
      </c>
    </row>
    <row r="6" spans="1:16" s="3" customFormat="1" x14ac:dyDescent="0.25">
      <c r="A6" s="12"/>
      <c r="B6" s="15"/>
      <c r="C6" s="13"/>
      <c r="D6" s="14"/>
      <c r="E6" s="14"/>
      <c r="F6" s="23"/>
      <c r="G6" s="71"/>
      <c r="H6" s="19">
        <v>46114</v>
      </c>
      <c r="I6" s="20" t="s">
        <v>193</v>
      </c>
      <c r="J6" s="20" t="s">
        <v>68</v>
      </c>
      <c r="K6" s="21">
        <v>7.3</v>
      </c>
      <c r="L6" s="4" t="s">
        <v>191</v>
      </c>
      <c r="M6" s="20"/>
      <c r="O6" s="2" t="s">
        <v>34</v>
      </c>
      <c r="P6" s="29">
        <f>P4-P5</f>
        <v>-24886.829999999998</v>
      </c>
    </row>
    <row r="7" spans="1:16" x14ac:dyDescent="0.25">
      <c r="A7" s="4" t="str">
        <f>Walberto!B6</f>
        <v>Walberto souza Assunção</v>
      </c>
      <c r="B7" s="6">
        <f>Walberto!A26</f>
        <v>46127</v>
      </c>
      <c r="C7" s="4" t="str">
        <f>Walberto!B2</f>
        <v>448/2026</v>
      </c>
      <c r="D7" s="7">
        <f>Walberto!F14</f>
        <v>15990</v>
      </c>
      <c r="E7" s="7">
        <f>Walberto!B26</f>
        <v>881.3</v>
      </c>
      <c r="F7" s="25">
        <f>Walberto!H14</f>
        <v>6168.9</v>
      </c>
      <c r="G7" s="71"/>
      <c r="H7" s="19">
        <v>46114</v>
      </c>
      <c r="I7" s="4" t="s">
        <v>192</v>
      </c>
      <c r="J7" s="4" t="s">
        <v>68</v>
      </c>
      <c r="K7" s="5">
        <v>171.3</v>
      </c>
      <c r="L7" s="4" t="s">
        <v>191</v>
      </c>
      <c r="M7" s="4"/>
      <c r="O7" s="4"/>
      <c r="P7" s="4"/>
    </row>
    <row r="8" spans="1:16" ht="13.9" customHeight="1" x14ac:dyDescent="0.25">
      <c r="A8" s="15" t="str">
        <f>'Luiz Carlos'!B6</f>
        <v>Luiz Carlos Barbieri</v>
      </c>
      <c r="B8" s="12">
        <f>'Luiz Carlos'!A18</f>
        <v>0</v>
      </c>
      <c r="C8" s="15" t="str">
        <f>'Luiz Carlos'!B2</f>
        <v>491/2026</v>
      </c>
      <c r="D8" s="16">
        <f>'Luiz Carlos'!F14</f>
        <v>8980</v>
      </c>
      <c r="E8" s="16">
        <f>'Luiz Carlos'!G14</f>
        <v>0</v>
      </c>
      <c r="F8" s="26">
        <f>'Luiz Carlos'!H14</f>
        <v>8980</v>
      </c>
      <c r="G8" s="71"/>
      <c r="H8" s="19">
        <v>46114</v>
      </c>
      <c r="I8" s="20" t="s">
        <v>194</v>
      </c>
      <c r="J8" s="4" t="s">
        <v>68</v>
      </c>
      <c r="K8" s="21">
        <v>437.43</v>
      </c>
      <c r="L8" s="4" t="s">
        <v>191</v>
      </c>
      <c r="M8" s="20"/>
      <c r="O8" s="30" t="s">
        <v>15</v>
      </c>
      <c r="P8" s="31">
        <f>SUM(F4:F99)</f>
        <v>93213.340000000011</v>
      </c>
    </row>
    <row r="9" spans="1:16" x14ac:dyDescent="0.25">
      <c r="A9" s="4" t="str">
        <f>'Tiago de Souza'!B6</f>
        <v>Tiago de Souza</v>
      </c>
      <c r="B9" s="6">
        <f>'Tiago de Souza'!A18</f>
        <v>0</v>
      </c>
      <c r="C9" s="4" t="str">
        <f>'Tiago de Souza'!B2</f>
        <v>489/2026</v>
      </c>
      <c r="D9" s="7">
        <f>'Tiago de Souza'!F14</f>
        <v>5827.08</v>
      </c>
      <c r="E9" s="7">
        <f>'Tiago de Souza'!G14</f>
        <v>0</v>
      </c>
      <c r="F9" s="25">
        <f>'Tiago de Souza'!H14</f>
        <v>5827.08</v>
      </c>
      <c r="G9" s="71"/>
      <c r="H9" s="19">
        <v>46114</v>
      </c>
      <c r="I9" s="4" t="s">
        <v>195</v>
      </c>
      <c r="J9" s="4" t="s">
        <v>68</v>
      </c>
      <c r="K9" s="5">
        <v>680</v>
      </c>
      <c r="L9" s="4" t="s">
        <v>191</v>
      </c>
      <c r="M9" s="4"/>
    </row>
    <row r="10" spans="1:16" x14ac:dyDescent="0.25">
      <c r="A10" s="15" t="str">
        <f>'Jose Joaquim'!B6</f>
        <v xml:space="preserve">Jose Joaquim </v>
      </c>
      <c r="B10" s="12">
        <f>'Jose Joaquim'!A19</f>
        <v>46132</v>
      </c>
      <c r="C10" s="15" t="str">
        <f>'Jose Joaquim'!B2</f>
        <v>473/2026</v>
      </c>
      <c r="D10" s="16">
        <f>'Jose Joaquim'!F14</f>
        <v>8328</v>
      </c>
      <c r="E10" s="16">
        <f>'Jose Joaquim'!G14</f>
        <v>832.8</v>
      </c>
      <c r="F10" s="26">
        <f>'Jose Joaquim'!H14</f>
        <v>7495.2</v>
      </c>
      <c r="G10" s="71"/>
      <c r="H10" s="19">
        <v>46114</v>
      </c>
      <c r="I10" s="20" t="s">
        <v>196</v>
      </c>
      <c r="J10" s="4" t="s">
        <v>68</v>
      </c>
      <c r="K10" s="21">
        <v>600</v>
      </c>
      <c r="L10" s="4" t="s">
        <v>191</v>
      </c>
      <c r="M10" s="20"/>
    </row>
    <row r="11" spans="1:16" x14ac:dyDescent="0.25">
      <c r="A11" s="4" t="str">
        <f>'Maria Tereza'!B6</f>
        <v>Maria Tereza Prates Zaggo</v>
      </c>
      <c r="B11" s="6">
        <f>'Maria Tereza'!A18</f>
        <v>46136</v>
      </c>
      <c r="C11" s="4" t="str">
        <f>'Maria Tereza'!B2</f>
        <v>486/2026</v>
      </c>
      <c r="D11" s="7">
        <f>'Maria Tereza'!F14</f>
        <v>4379.2000000000007</v>
      </c>
      <c r="E11" s="7">
        <f>'Maria Tereza'!G14</f>
        <v>0</v>
      </c>
      <c r="F11" s="25">
        <f>'Maria Tereza'!H14</f>
        <v>4379.2000000000007</v>
      </c>
      <c r="G11" s="71"/>
      <c r="H11" s="19">
        <v>46114</v>
      </c>
      <c r="I11" s="4" t="s">
        <v>197</v>
      </c>
      <c r="J11" s="4" t="s">
        <v>68</v>
      </c>
      <c r="K11" s="5">
        <v>480</v>
      </c>
      <c r="L11" s="4" t="s">
        <v>191</v>
      </c>
      <c r="M11" s="4"/>
    </row>
    <row r="12" spans="1:16" x14ac:dyDescent="0.25">
      <c r="A12" s="15" t="str">
        <f>'Jocielma Pereira'!B6</f>
        <v>Jociema Pereira Poian</v>
      </c>
      <c r="B12" s="12">
        <f>'Jocielma Pereira'!A18</f>
        <v>46156</v>
      </c>
      <c r="C12" s="15" t="str">
        <f>'Jocielma Pereira'!B2</f>
        <v>479/2026</v>
      </c>
      <c r="D12" s="16">
        <f>'Jocielma Pereira'!F14</f>
        <v>10191</v>
      </c>
      <c r="E12" s="16">
        <f>'Jocielma Pereira'!G14</f>
        <v>0</v>
      </c>
      <c r="F12" s="26">
        <f>'Jocielma Pereira'!H14</f>
        <v>10191</v>
      </c>
      <c r="G12" s="71"/>
      <c r="H12" s="19">
        <v>46118</v>
      </c>
      <c r="I12" s="20" t="s">
        <v>198</v>
      </c>
      <c r="J12" s="4" t="s">
        <v>68</v>
      </c>
      <c r="K12" s="21">
        <v>361.91</v>
      </c>
      <c r="L12" s="4" t="s">
        <v>191</v>
      </c>
      <c r="M12" s="20"/>
    </row>
    <row r="13" spans="1:16" x14ac:dyDescent="0.25">
      <c r="A13" s="4" t="str">
        <f>'Jocielma Pereira'!B6</f>
        <v>Jociema Pereira Poian</v>
      </c>
      <c r="B13" s="6">
        <f>'Jocielma Pereira'!A18</f>
        <v>46156</v>
      </c>
      <c r="C13" s="4" t="str">
        <f>'Jocielma Pereira'!B2</f>
        <v>479/2026</v>
      </c>
      <c r="D13" s="7">
        <f>'Jocielma Pereira'!F14</f>
        <v>10191</v>
      </c>
      <c r="E13" s="7">
        <f>'Jocielma Pereira'!G14</f>
        <v>0</v>
      </c>
      <c r="F13" s="25">
        <f>'Jocielma Pereira'!H14</f>
        <v>10191</v>
      </c>
      <c r="G13" s="71"/>
      <c r="H13" s="19">
        <v>46118</v>
      </c>
      <c r="I13" s="4" t="s">
        <v>199</v>
      </c>
      <c r="J13" s="4" t="s">
        <v>68</v>
      </c>
      <c r="K13" s="5">
        <v>1793.47</v>
      </c>
      <c r="L13" s="4" t="s">
        <v>191</v>
      </c>
      <c r="M13" s="4"/>
    </row>
    <row r="14" spans="1:16" x14ac:dyDescent="0.25">
      <c r="A14" s="15" t="str">
        <f>'Bruno Fernandes'!B6</f>
        <v>Bruno Fernandes de Souza</v>
      </c>
      <c r="B14" s="12">
        <f>'Bruno Fernandes'!A19</f>
        <v>46124</v>
      </c>
      <c r="C14" s="15" t="str">
        <f>'Bruno Fernandes'!B2</f>
        <v>476/2026</v>
      </c>
      <c r="D14" s="16">
        <f>'Bruno Fernandes'!F14</f>
        <v>4532.2099999999991</v>
      </c>
      <c r="E14" s="16">
        <f>'Bruno Fernandes'!G14</f>
        <v>0</v>
      </c>
      <c r="F14" s="26">
        <f>'Bruno Fernandes'!H14</f>
        <v>4532.2099999999991</v>
      </c>
      <c r="G14" s="71"/>
      <c r="H14" s="19">
        <v>46118</v>
      </c>
      <c r="I14" s="20" t="s">
        <v>200</v>
      </c>
      <c r="J14" s="4" t="s">
        <v>68</v>
      </c>
      <c r="K14" s="21">
        <v>732.63</v>
      </c>
      <c r="L14" s="4" t="s">
        <v>191</v>
      </c>
      <c r="M14" s="20"/>
    </row>
    <row r="15" spans="1:16" x14ac:dyDescent="0.25">
      <c r="A15" s="4" t="str">
        <f>'Jessica Moreira'!B6</f>
        <v>Jessica Moreira Ferreira</v>
      </c>
      <c r="B15" s="6">
        <f>'Jessica Moreira'!A18</f>
        <v>0</v>
      </c>
      <c r="C15" s="4" t="str">
        <f>'Jessica Moreira'!B2</f>
        <v>492/2026</v>
      </c>
      <c r="D15" s="7">
        <f>'Jessica Moreira'!F14</f>
        <v>8035.48</v>
      </c>
      <c r="E15" s="7">
        <f>'Jessica Moreira'!G14</f>
        <v>0</v>
      </c>
      <c r="F15" s="25">
        <f>'Jessica Moreira'!H14</f>
        <v>8035.48</v>
      </c>
      <c r="G15" s="71"/>
      <c r="H15" s="19">
        <v>46118</v>
      </c>
      <c r="I15" s="4" t="s">
        <v>201</v>
      </c>
      <c r="J15" s="4" t="s">
        <v>68</v>
      </c>
      <c r="K15" s="5">
        <v>449.7</v>
      </c>
      <c r="L15" s="4" t="s">
        <v>191</v>
      </c>
      <c r="M15" s="4"/>
    </row>
    <row r="16" spans="1:16" x14ac:dyDescent="0.25">
      <c r="A16" s="15" t="str">
        <f>'Sandra parteli'!B6</f>
        <v xml:space="preserve">Sandra Silva  Parteli </v>
      </c>
      <c r="B16" s="12">
        <f>'Sandra parteli'!A18</f>
        <v>46122</v>
      </c>
      <c r="C16" s="15" t="str">
        <f>'Sandra parteli'!B2</f>
        <v>491/2026</v>
      </c>
      <c r="D16" s="16">
        <f>'Sandra parteli'!F14</f>
        <v>4744.9500000000007</v>
      </c>
      <c r="E16" s="16">
        <f>'Sandra parteli'!G14</f>
        <v>0</v>
      </c>
      <c r="F16" s="26">
        <f>'Sandra parteli'!H14</f>
        <v>4744.9500000000007</v>
      </c>
      <c r="G16" s="71"/>
      <c r="H16" s="19">
        <v>46118</v>
      </c>
      <c r="I16" s="20" t="s">
        <v>202</v>
      </c>
      <c r="J16" s="4" t="s">
        <v>68</v>
      </c>
      <c r="K16" s="21">
        <v>16.21</v>
      </c>
      <c r="L16" s="4" t="s">
        <v>191</v>
      </c>
      <c r="M16" s="20"/>
    </row>
    <row r="17" spans="1:13" x14ac:dyDescent="0.25">
      <c r="A17" s="4" t="str">
        <f>'Pedro paulo '!B6</f>
        <v xml:space="preserve">Pedro Paulo de Assis Pereira </v>
      </c>
      <c r="B17" s="6">
        <f>'Pedro paulo '!A18</f>
        <v>0</v>
      </c>
      <c r="C17" s="4" t="str">
        <f>'Pedro paulo '!B2</f>
        <v>490/2026</v>
      </c>
      <c r="D17" s="7">
        <f>'Pedro paulo '!F14</f>
        <v>4940</v>
      </c>
      <c r="E17" s="7">
        <f>'Pedro paulo '!G14</f>
        <v>0</v>
      </c>
      <c r="F17" s="25">
        <f>'Pedro paulo '!H14</f>
        <v>4940</v>
      </c>
      <c r="G17" s="71"/>
      <c r="H17" s="19">
        <v>46118</v>
      </c>
      <c r="I17" s="4" t="s">
        <v>203</v>
      </c>
      <c r="J17" s="4" t="s">
        <v>68</v>
      </c>
      <c r="K17" s="5">
        <v>17</v>
      </c>
      <c r="L17" s="4" t="s">
        <v>191</v>
      </c>
      <c r="M17" s="4"/>
    </row>
    <row r="18" spans="1:13" x14ac:dyDescent="0.25">
      <c r="A18" s="15" t="str">
        <f>'Thiago Noenta '!B6</f>
        <v xml:space="preserve">Thiago souza noenta </v>
      </c>
      <c r="B18" s="12">
        <f>'Thiago Noenta '!A18</f>
        <v>0</v>
      </c>
      <c r="C18" s="15" t="str">
        <f>'Thiago Noenta '!B2</f>
        <v>489/2026</v>
      </c>
      <c r="D18" s="16">
        <f>'Thiago Noenta '!F14</f>
        <v>6607.08</v>
      </c>
      <c r="E18" s="16">
        <f>'Thiago Noenta '!G14</f>
        <v>0</v>
      </c>
      <c r="F18" s="26">
        <f>'Thiago Noenta '!H14</f>
        <v>6607.08</v>
      </c>
      <c r="G18" s="71"/>
      <c r="H18" s="19">
        <v>46119</v>
      </c>
      <c r="I18" s="20" t="s">
        <v>204</v>
      </c>
      <c r="J18" s="4" t="s">
        <v>68</v>
      </c>
      <c r="K18" s="21">
        <v>108.39</v>
      </c>
      <c r="L18" s="4" t="s">
        <v>191</v>
      </c>
      <c r="M18" s="20"/>
    </row>
    <row r="19" spans="1:13" x14ac:dyDescent="0.25">
      <c r="A19" s="4" t="str">
        <f>'Delcides Maciel'!B6</f>
        <v xml:space="preserve">Delcides gonçalves maciel </v>
      </c>
      <c r="B19" s="6">
        <f>'Delcides Maciel'!A18</f>
        <v>0</v>
      </c>
      <c r="C19" s="4" t="str">
        <f>'Delcides Maciel'!B2</f>
        <v>488/2026</v>
      </c>
      <c r="D19" s="7">
        <f>'Delcides Maciel'!F14</f>
        <v>11121.24</v>
      </c>
      <c r="E19" s="7">
        <f>'Delcides Maciel'!G14</f>
        <v>0</v>
      </c>
      <c r="F19" s="25">
        <f>'Delcides Maciel'!H14</f>
        <v>11121.24</v>
      </c>
      <c r="G19" s="71"/>
      <c r="H19" s="19">
        <v>46120</v>
      </c>
      <c r="I19" s="4" t="s">
        <v>205</v>
      </c>
      <c r="J19" s="4" t="s">
        <v>68</v>
      </c>
      <c r="K19" s="5">
        <v>1027</v>
      </c>
      <c r="L19" s="4" t="s">
        <v>191</v>
      </c>
      <c r="M19" s="4"/>
    </row>
    <row r="20" spans="1:13" x14ac:dyDescent="0.25">
      <c r="A20" s="15"/>
      <c r="B20" s="15"/>
      <c r="C20" s="15"/>
      <c r="D20" s="15"/>
      <c r="E20" s="15"/>
      <c r="F20" s="27"/>
      <c r="G20" s="71"/>
      <c r="H20" s="19">
        <v>46120</v>
      </c>
      <c r="I20" s="20" t="s">
        <v>206</v>
      </c>
      <c r="J20" s="4" t="s">
        <v>68</v>
      </c>
      <c r="K20" s="21">
        <v>85.25</v>
      </c>
      <c r="L20" s="4" t="s">
        <v>191</v>
      </c>
      <c r="M20" s="20"/>
    </row>
    <row r="21" spans="1:13" x14ac:dyDescent="0.25">
      <c r="A21" s="4"/>
      <c r="B21" s="4"/>
      <c r="C21" s="4"/>
      <c r="D21" s="4"/>
      <c r="E21" s="4"/>
      <c r="F21" s="28"/>
      <c r="G21" s="71"/>
      <c r="H21" s="6">
        <v>46120</v>
      </c>
      <c r="I21" s="4" t="s">
        <v>207</v>
      </c>
      <c r="J21" s="4" t="s">
        <v>68</v>
      </c>
      <c r="K21" s="5">
        <v>441.07</v>
      </c>
      <c r="L21" s="4" t="s">
        <v>191</v>
      </c>
      <c r="M21" s="4"/>
    </row>
    <row r="22" spans="1:13" x14ac:dyDescent="0.25">
      <c r="A22" s="15"/>
      <c r="B22" s="15"/>
      <c r="C22" s="15"/>
      <c r="D22" s="15"/>
      <c r="E22" s="15"/>
      <c r="F22" s="27"/>
      <c r="G22" s="71"/>
      <c r="H22" s="19">
        <v>46120</v>
      </c>
      <c r="I22" s="20" t="s">
        <v>208</v>
      </c>
      <c r="J22" s="4" t="s">
        <v>68</v>
      </c>
      <c r="K22" s="21">
        <v>7.2</v>
      </c>
      <c r="L22" s="4" t="s">
        <v>191</v>
      </c>
      <c r="M22" s="20"/>
    </row>
    <row r="23" spans="1:13" x14ac:dyDescent="0.25">
      <c r="A23" s="4"/>
      <c r="B23" s="4"/>
      <c r="C23" s="4"/>
      <c r="D23" s="4"/>
      <c r="E23" s="4"/>
      <c r="F23" s="28"/>
      <c r="G23" s="71"/>
      <c r="H23" s="19">
        <v>46121</v>
      </c>
      <c r="I23" s="4" t="s">
        <v>209</v>
      </c>
      <c r="J23" s="4" t="s">
        <v>68</v>
      </c>
      <c r="K23" s="5">
        <v>65.599999999999994</v>
      </c>
      <c r="L23" s="4" t="s">
        <v>191</v>
      </c>
      <c r="M23" s="4"/>
    </row>
    <row r="24" spans="1:13" x14ac:dyDescent="0.25">
      <c r="A24" s="15"/>
      <c r="B24" s="15"/>
      <c r="C24" s="15"/>
      <c r="D24" s="15"/>
      <c r="E24" s="15"/>
      <c r="F24" s="27"/>
      <c r="G24" s="71"/>
      <c r="H24" s="6">
        <v>46121</v>
      </c>
      <c r="I24" s="4" t="s">
        <v>211</v>
      </c>
      <c r="J24" s="4" t="s">
        <v>68</v>
      </c>
      <c r="K24" s="5">
        <v>108.77</v>
      </c>
      <c r="L24" s="4" t="s">
        <v>191</v>
      </c>
      <c r="M24" s="4"/>
    </row>
    <row r="25" spans="1:13" x14ac:dyDescent="0.25">
      <c r="A25" s="4"/>
      <c r="B25" s="4"/>
      <c r="C25" s="4"/>
      <c r="D25" s="4"/>
      <c r="E25" s="4"/>
      <c r="F25" s="28"/>
      <c r="G25" s="71"/>
      <c r="H25" s="19">
        <v>46121</v>
      </c>
      <c r="I25" s="20" t="s">
        <v>212</v>
      </c>
      <c r="J25" s="4" t="s">
        <v>68</v>
      </c>
      <c r="K25" s="21">
        <v>282</v>
      </c>
      <c r="L25" s="4" t="s">
        <v>191</v>
      </c>
      <c r="M25" s="20"/>
    </row>
    <row r="26" spans="1:13" x14ac:dyDescent="0.25">
      <c r="A26" s="15"/>
      <c r="B26" s="15"/>
      <c r="C26" s="15"/>
      <c r="D26" s="15"/>
      <c r="E26" s="15"/>
      <c r="F26" s="27"/>
      <c r="G26" s="71"/>
      <c r="H26" s="19">
        <v>46121</v>
      </c>
      <c r="I26" s="20" t="s">
        <v>210</v>
      </c>
      <c r="J26" s="4" t="s">
        <v>68</v>
      </c>
      <c r="K26" s="21">
        <v>810.32</v>
      </c>
      <c r="L26" s="4" t="s">
        <v>191</v>
      </c>
      <c r="M26" s="20"/>
    </row>
    <row r="27" spans="1:13" x14ac:dyDescent="0.25">
      <c r="A27" s="4"/>
      <c r="B27" s="4"/>
      <c r="C27" s="4"/>
      <c r="D27" s="4"/>
      <c r="E27" s="4"/>
      <c r="F27" s="28"/>
      <c r="G27" s="71"/>
      <c r="H27" s="19">
        <v>46122</v>
      </c>
      <c r="I27" s="4" t="s">
        <v>213</v>
      </c>
      <c r="J27" s="4" t="s">
        <v>68</v>
      </c>
      <c r="K27" s="5">
        <v>1152.03</v>
      </c>
      <c r="L27" s="4" t="s">
        <v>191</v>
      </c>
      <c r="M27" s="4"/>
    </row>
    <row r="28" spans="1:13" x14ac:dyDescent="0.25">
      <c r="A28" s="15"/>
      <c r="B28" s="15"/>
      <c r="C28" s="15"/>
      <c r="D28" s="15"/>
      <c r="E28" s="15"/>
      <c r="F28" s="27"/>
      <c r="G28" s="71"/>
      <c r="H28" s="19">
        <v>46122</v>
      </c>
      <c r="I28" s="20" t="s">
        <v>221</v>
      </c>
      <c r="J28" s="4" t="s">
        <v>68</v>
      </c>
      <c r="K28" s="21">
        <v>1025.6500000000001</v>
      </c>
      <c r="L28" s="4" t="s">
        <v>191</v>
      </c>
      <c r="M28" s="20"/>
    </row>
    <row r="29" spans="1:13" x14ac:dyDescent="0.25">
      <c r="A29" s="4"/>
      <c r="B29" s="4"/>
      <c r="C29" s="4"/>
      <c r="D29" s="4"/>
      <c r="E29" s="4"/>
      <c r="F29" s="28"/>
      <c r="G29" s="71"/>
      <c r="H29" s="6">
        <v>46122</v>
      </c>
      <c r="I29" s="4" t="s">
        <v>214</v>
      </c>
      <c r="J29" s="4" t="s">
        <v>68</v>
      </c>
      <c r="K29" s="5">
        <v>800</v>
      </c>
      <c r="L29" s="4" t="s">
        <v>191</v>
      </c>
      <c r="M29" s="4"/>
    </row>
    <row r="30" spans="1:13" x14ac:dyDescent="0.25">
      <c r="A30" s="15"/>
      <c r="B30" s="15"/>
      <c r="C30" s="15"/>
      <c r="D30" s="15"/>
      <c r="E30" s="15"/>
      <c r="F30" s="27"/>
      <c r="G30" s="71"/>
      <c r="H30" s="19">
        <v>46122</v>
      </c>
      <c r="I30" s="20" t="s">
        <v>215</v>
      </c>
      <c r="J30" s="4" t="s">
        <v>68</v>
      </c>
      <c r="K30" s="21">
        <v>839.79</v>
      </c>
      <c r="L30" s="4" t="s">
        <v>191</v>
      </c>
      <c r="M30" s="20"/>
    </row>
    <row r="31" spans="1:13" x14ac:dyDescent="0.25">
      <c r="A31" s="4"/>
      <c r="B31" s="4"/>
      <c r="C31" s="4"/>
      <c r="D31" s="4"/>
      <c r="E31" s="4"/>
      <c r="F31" s="28"/>
      <c r="G31" s="71"/>
      <c r="H31" s="6">
        <v>46122</v>
      </c>
      <c r="I31" s="4" t="s">
        <v>217</v>
      </c>
      <c r="J31" s="4" t="s">
        <v>68</v>
      </c>
      <c r="K31" s="5">
        <v>811</v>
      </c>
      <c r="L31" s="4" t="s">
        <v>191</v>
      </c>
      <c r="M31" s="4"/>
    </row>
    <row r="32" spans="1:13" x14ac:dyDescent="0.25">
      <c r="A32" s="15"/>
      <c r="B32" s="15"/>
      <c r="C32" s="15"/>
      <c r="D32" s="15"/>
      <c r="E32" s="15"/>
      <c r="F32" s="27"/>
      <c r="G32" s="71"/>
      <c r="H32" s="19">
        <v>46122</v>
      </c>
      <c r="I32" s="4" t="s">
        <v>216</v>
      </c>
      <c r="J32" s="4" t="s">
        <v>68</v>
      </c>
      <c r="K32" s="21">
        <v>600</v>
      </c>
      <c r="L32" s="4" t="s">
        <v>191</v>
      </c>
      <c r="M32" s="20"/>
    </row>
    <row r="33" spans="1:13" x14ac:dyDescent="0.25">
      <c r="A33" s="4"/>
      <c r="B33" s="4"/>
      <c r="C33" s="4"/>
      <c r="D33" s="4"/>
      <c r="E33" s="4"/>
      <c r="F33" s="28"/>
      <c r="G33" s="71"/>
      <c r="H33" s="6">
        <v>46122</v>
      </c>
      <c r="I33" s="20" t="s">
        <v>218</v>
      </c>
      <c r="J33" s="4" t="s">
        <v>68</v>
      </c>
      <c r="K33" s="5">
        <v>750</v>
      </c>
      <c r="L33" s="4" t="s">
        <v>191</v>
      </c>
      <c r="M33" s="4"/>
    </row>
    <row r="34" spans="1:13" x14ac:dyDescent="0.25">
      <c r="A34" s="15"/>
      <c r="B34" s="15"/>
      <c r="C34" s="15"/>
      <c r="D34" s="15"/>
      <c r="E34" s="15"/>
      <c r="F34" s="27"/>
      <c r="G34" s="71"/>
      <c r="H34" s="19">
        <v>46122</v>
      </c>
      <c r="I34" s="4" t="s">
        <v>219</v>
      </c>
      <c r="J34" s="4" t="s">
        <v>68</v>
      </c>
      <c r="K34" s="21">
        <v>800</v>
      </c>
      <c r="L34" s="4" t="s">
        <v>191</v>
      </c>
      <c r="M34" s="20"/>
    </row>
    <row r="35" spans="1:13" x14ac:dyDescent="0.25">
      <c r="A35" s="4"/>
      <c r="B35" s="4"/>
      <c r="C35" s="4"/>
      <c r="D35" s="4"/>
      <c r="E35" s="4"/>
      <c r="F35" s="28"/>
      <c r="G35" s="71"/>
      <c r="H35" s="6">
        <v>46122</v>
      </c>
      <c r="I35" s="4" t="s">
        <v>220</v>
      </c>
      <c r="J35" s="4" t="s">
        <v>68</v>
      </c>
      <c r="K35" s="5">
        <v>63</v>
      </c>
      <c r="L35" s="4" t="s">
        <v>191</v>
      </c>
      <c r="M35" s="4"/>
    </row>
    <row r="36" spans="1:13" x14ac:dyDescent="0.25">
      <c r="A36" s="15"/>
      <c r="B36" s="15"/>
      <c r="C36" s="15"/>
      <c r="D36" s="15"/>
      <c r="E36" s="15"/>
      <c r="F36" s="27"/>
      <c r="G36" s="71"/>
      <c r="H36" s="19">
        <v>46122</v>
      </c>
      <c r="I36" s="20" t="s">
        <v>223</v>
      </c>
      <c r="J36" s="4" t="s">
        <v>68</v>
      </c>
      <c r="K36" s="21">
        <v>200</v>
      </c>
      <c r="L36" s="4" t="s">
        <v>191</v>
      </c>
      <c r="M36" s="20"/>
    </row>
    <row r="37" spans="1:13" x14ac:dyDescent="0.25">
      <c r="A37" s="4"/>
      <c r="B37" s="4"/>
      <c r="C37" s="4"/>
      <c r="D37" s="4"/>
      <c r="E37" s="4"/>
      <c r="F37" s="28"/>
      <c r="G37" s="71"/>
      <c r="H37" s="19">
        <v>46126</v>
      </c>
      <c r="I37" s="20" t="s">
        <v>222</v>
      </c>
      <c r="J37" s="4" t="s">
        <v>68</v>
      </c>
      <c r="K37" s="5">
        <v>108.39</v>
      </c>
      <c r="L37" s="4" t="s">
        <v>191</v>
      </c>
      <c r="M37" s="4"/>
    </row>
    <row r="38" spans="1:13" x14ac:dyDescent="0.25">
      <c r="A38" s="15"/>
      <c r="B38" s="15"/>
      <c r="C38" s="15"/>
      <c r="D38" s="15"/>
      <c r="E38" s="15"/>
      <c r="F38" s="27"/>
      <c r="G38" s="71"/>
      <c r="H38" s="19">
        <v>46127</v>
      </c>
      <c r="I38" s="20" t="s">
        <v>224</v>
      </c>
      <c r="J38" s="4" t="s">
        <v>68</v>
      </c>
      <c r="K38" s="21">
        <v>1180.4000000000001</v>
      </c>
      <c r="L38" s="4" t="s">
        <v>191</v>
      </c>
      <c r="M38" s="20"/>
    </row>
    <row r="39" spans="1:13" x14ac:dyDescent="0.25">
      <c r="A39" s="4"/>
      <c r="B39" s="4"/>
      <c r="C39" s="4"/>
      <c r="D39" s="4"/>
      <c r="E39" s="4"/>
      <c r="F39" s="28"/>
      <c r="G39" s="71"/>
      <c r="H39" s="6">
        <v>46127</v>
      </c>
      <c r="I39" s="4" t="s">
        <v>225</v>
      </c>
      <c r="J39" s="4" t="s">
        <v>68</v>
      </c>
      <c r="K39" s="5">
        <v>1456.41</v>
      </c>
      <c r="L39" s="4" t="s">
        <v>191</v>
      </c>
      <c r="M39" s="4"/>
    </row>
    <row r="40" spans="1:13" x14ac:dyDescent="0.25">
      <c r="A40" s="15"/>
      <c r="B40" s="15"/>
      <c r="C40" s="15"/>
      <c r="D40" s="15"/>
      <c r="E40" s="15"/>
      <c r="F40" s="27"/>
      <c r="G40" s="71"/>
      <c r="H40" s="6">
        <v>46128</v>
      </c>
      <c r="I40" s="20" t="s">
        <v>226</v>
      </c>
      <c r="J40" s="4" t="s">
        <v>68</v>
      </c>
      <c r="K40" s="21">
        <v>108.39</v>
      </c>
      <c r="L40" s="4" t="s">
        <v>191</v>
      </c>
      <c r="M40" s="20"/>
    </row>
    <row r="41" spans="1:13" x14ac:dyDescent="0.25">
      <c r="A41" s="4"/>
      <c r="B41" s="4"/>
      <c r="C41" s="4"/>
      <c r="D41" s="4"/>
      <c r="E41" s="4"/>
      <c r="F41" s="28"/>
      <c r="G41" s="71"/>
      <c r="H41" s="6">
        <v>46129</v>
      </c>
      <c r="I41" s="20" t="s">
        <v>229</v>
      </c>
      <c r="J41" s="4" t="s">
        <v>68</v>
      </c>
      <c r="K41" s="5">
        <v>600</v>
      </c>
      <c r="L41" s="4" t="s">
        <v>191</v>
      </c>
      <c r="M41" s="4"/>
    </row>
    <row r="42" spans="1:13" x14ac:dyDescent="0.25">
      <c r="A42" s="15"/>
      <c r="B42" s="15"/>
      <c r="C42" s="15"/>
      <c r="D42" s="15"/>
      <c r="E42" s="15"/>
      <c r="F42" s="27"/>
      <c r="G42" s="71"/>
      <c r="H42" s="6">
        <v>46129</v>
      </c>
      <c r="I42" s="4" t="s">
        <v>227</v>
      </c>
      <c r="J42" s="4" t="s">
        <v>68</v>
      </c>
      <c r="K42" s="5">
        <v>372.8</v>
      </c>
      <c r="L42" s="4" t="s">
        <v>191</v>
      </c>
      <c r="M42" s="4"/>
    </row>
    <row r="43" spans="1:13" x14ac:dyDescent="0.25">
      <c r="A43" s="4"/>
      <c r="B43" s="4"/>
      <c r="C43" s="4"/>
      <c r="D43" s="4"/>
      <c r="E43" s="4"/>
      <c r="F43" s="28"/>
      <c r="G43" s="71"/>
      <c r="H43" s="19">
        <v>46129</v>
      </c>
      <c r="I43" s="4" t="s">
        <v>228</v>
      </c>
      <c r="J43" s="4" t="s">
        <v>68</v>
      </c>
      <c r="K43" s="21">
        <v>680</v>
      </c>
      <c r="L43" s="4" t="s">
        <v>191</v>
      </c>
      <c r="M43" s="20"/>
    </row>
    <row r="44" spans="1:13" x14ac:dyDescent="0.25">
      <c r="A44" s="15"/>
      <c r="B44" s="15"/>
      <c r="C44" s="15"/>
      <c r="D44" s="15"/>
      <c r="E44" s="15"/>
      <c r="F44" s="27"/>
      <c r="G44" s="71"/>
      <c r="H44" s="19">
        <v>46129</v>
      </c>
      <c r="I44" s="4" t="s">
        <v>230</v>
      </c>
      <c r="J44" s="4" t="s">
        <v>68</v>
      </c>
      <c r="K44" s="21">
        <v>480</v>
      </c>
      <c r="L44" s="4" t="s">
        <v>191</v>
      </c>
      <c r="M44" s="20"/>
    </row>
    <row r="45" spans="1:13" x14ac:dyDescent="0.25">
      <c r="A45" s="4"/>
      <c r="B45" s="4"/>
      <c r="C45" s="4"/>
      <c r="D45" s="4"/>
      <c r="E45" s="4"/>
      <c r="F45" s="28"/>
      <c r="G45" s="71"/>
      <c r="H45" s="6">
        <v>46129</v>
      </c>
      <c r="I45" s="4" t="s">
        <v>231</v>
      </c>
      <c r="J45" s="4" t="s">
        <v>68</v>
      </c>
      <c r="K45" s="5">
        <v>250</v>
      </c>
      <c r="L45" s="4" t="s">
        <v>191</v>
      </c>
      <c r="M45" s="4"/>
    </row>
    <row r="46" spans="1:13" x14ac:dyDescent="0.25">
      <c r="A46" s="15"/>
      <c r="B46" s="15"/>
      <c r="C46" s="15"/>
      <c r="D46" s="15"/>
      <c r="E46" s="15"/>
      <c r="F46" s="27"/>
      <c r="G46" s="71"/>
      <c r="H46" s="19">
        <v>46129</v>
      </c>
      <c r="I46" s="20" t="s">
        <v>232</v>
      </c>
      <c r="J46" s="4" t="s">
        <v>68</v>
      </c>
      <c r="K46" s="21">
        <v>99</v>
      </c>
      <c r="L46" s="4" t="s">
        <v>191</v>
      </c>
      <c r="M46" s="20"/>
    </row>
    <row r="47" spans="1:13" x14ac:dyDescent="0.25">
      <c r="A47" s="4"/>
      <c r="B47" s="4"/>
      <c r="C47" s="4"/>
      <c r="D47" s="4"/>
      <c r="E47" s="4"/>
      <c r="F47" s="28"/>
      <c r="G47" s="71"/>
      <c r="H47" s="6">
        <v>46130</v>
      </c>
      <c r="I47" s="4" t="s">
        <v>255</v>
      </c>
      <c r="J47" s="4"/>
      <c r="K47" s="5">
        <v>159.80000000000001</v>
      </c>
      <c r="L47" s="4"/>
      <c r="M47" s="4"/>
    </row>
    <row r="48" spans="1:13" x14ac:dyDescent="0.25">
      <c r="A48" s="15"/>
      <c r="B48" s="15"/>
      <c r="C48" s="15"/>
      <c r="D48" s="15"/>
      <c r="E48" s="15"/>
      <c r="F48" s="27"/>
      <c r="G48" s="71"/>
      <c r="H48" s="6">
        <v>46132</v>
      </c>
      <c r="I48" s="4" t="s">
        <v>233</v>
      </c>
      <c r="J48" s="4" t="s">
        <v>68</v>
      </c>
      <c r="K48" s="5">
        <v>1793.48</v>
      </c>
      <c r="L48" s="4" t="s">
        <v>191</v>
      </c>
      <c r="M48" s="4"/>
    </row>
    <row r="49" spans="1:13" x14ac:dyDescent="0.25">
      <c r="A49" s="4"/>
      <c r="B49" s="4"/>
      <c r="C49" s="4"/>
      <c r="D49" s="4"/>
      <c r="E49" s="4"/>
      <c r="F49" s="28"/>
      <c r="G49" s="71"/>
      <c r="H49" s="19">
        <v>46132</v>
      </c>
      <c r="I49" s="20" t="s">
        <v>234</v>
      </c>
      <c r="J49" s="4" t="s">
        <v>68</v>
      </c>
      <c r="K49" s="21">
        <v>200</v>
      </c>
      <c r="L49" s="4" t="s">
        <v>191</v>
      </c>
      <c r="M49" s="20"/>
    </row>
    <row r="50" spans="1:13" x14ac:dyDescent="0.25">
      <c r="A50" s="15"/>
      <c r="B50" s="15"/>
      <c r="C50" s="15"/>
      <c r="D50" s="15"/>
      <c r="E50" s="15"/>
      <c r="F50" s="27"/>
      <c r="G50" s="71"/>
      <c r="H50" s="6">
        <v>46132</v>
      </c>
      <c r="I50" s="4" t="s">
        <v>253</v>
      </c>
      <c r="J50" s="4"/>
      <c r="K50" s="5">
        <v>150</v>
      </c>
      <c r="L50" s="4"/>
      <c r="M50" s="4"/>
    </row>
    <row r="51" spans="1:13" x14ac:dyDescent="0.25">
      <c r="A51" s="4"/>
      <c r="B51" s="4"/>
      <c r="C51" s="4"/>
      <c r="D51" s="4"/>
      <c r="E51" s="4"/>
      <c r="F51" s="28"/>
      <c r="G51" s="71"/>
      <c r="H51" s="6">
        <v>46134</v>
      </c>
      <c r="I51" s="4" t="s">
        <v>235</v>
      </c>
      <c r="J51" s="4" t="s">
        <v>68</v>
      </c>
      <c r="K51" s="5">
        <v>249</v>
      </c>
      <c r="L51" s="4" t="s">
        <v>191</v>
      </c>
      <c r="M51" s="4"/>
    </row>
    <row r="52" spans="1:13" x14ac:dyDescent="0.25">
      <c r="A52" s="15"/>
      <c r="B52" s="15"/>
      <c r="C52" s="15"/>
      <c r="D52" s="15"/>
      <c r="E52" s="15"/>
      <c r="F52" s="27"/>
      <c r="G52" s="71"/>
      <c r="H52" s="19">
        <v>46134</v>
      </c>
      <c r="I52" s="20" t="s">
        <v>236</v>
      </c>
      <c r="J52" s="4" t="s">
        <v>68</v>
      </c>
      <c r="K52" s="21">
        <v>700</v>
      </c>
      <c r="L52" s="4" t="s">
        <v>191</v>
      </c>
      <c r="M52" s="20"/>
    </row>
    <row r="53" spans="1:13" x14ac:dyDescent="0.25">
      <c r="A53" s="4"/>
      <c r="B53" s="4"/>
      <c r="C53" s="4"/>
      <c r="D53" s="4"/>
      <c r="E53" s="4"/>
      <c r="F53" s="28"/>
      <c r="G53" s="71"/>
      <c r="H53" s="6">
        <v>46134</v>
      </c>
      <c r="I53" s="4" t="s">
        <v>237</v>
      </c>
      <c r="J53" s="4" t="s">
        <v>68</v>
      </c>
      <c r="K53" s="5">
        <v>476.44</v>
      </c>
      <c r="L53" s="4" t="s">
        <v>191</v>
      </c>
      <c r="M53" s="4"/>
    </row>
    <row r="54" spans="1:13" x14ac:dyDescent="0.25">
      <c r="H54" s="19">
        <v>46134</v>
      </c>
      <c r="I54" s="20" t="s">
        <v>238</v>
      </c>
      <c r="J54" s="4" t="s">
        <v>68</v>
      </c>
      <c r="K54" s="21">
        <v>1858.41</v>
      </c>
      <c r="L54" s="4" t="s">
        <v>191</v>
      </c>
      <c r="M54" s="20"/>
    </row>
    <row r="55" spans="1:13" x14ac:dyDescent="0.25">
      <c r="H55" s="6">
        <v>46134</v>
      </c>
      <c r="I55" s="4" t="s">
        <v>239</v>
      </c>
      <c r="J55" s="4" t="s">
        <v>68</v>
      </c>
      <c r="K55" s="5">
        <v>108.39</v>
      </c>
      <c r="L55" s="4" t="s">
        <v>191</v>
      </c>
      <c r="M55" s="4"/>
    </row>
    <row r="56" spans="1:13" x14ac:dyDescent="0.25">
      <c r="H56" s="6">
        <v>46135</v>
      </c>
      <c r="I56" s="4" t="s">
        <v>242</v>
      </c>
      <c r="J56" s="4"/>
      <c r="K56" s="5">
        <v>385.9</v>
      </c>
      <c r="L56" s="4" t="s">
        <v>191</v>
      </c>
      <c r="M56" s="4"/>
    </row>
    <row r="57" spans="1:13" x14ac:dyDescent="0.25">
      <c r="H57" s="6">
        <v>46135</v>
      </c>
      <c r="I57" s="4" t="s">
        <v>243</v>
      </c>
      <c r="J57" s="4"/>
      <c r="K57" s="5">
        <v>467.5</v>
      </c>
      <c r="L57" s="4" t="s">
        <v>191</v>
      </c>
      <c r="M57" s="4"/>
    </row>
    <row r="58" spans="1:13" x14ac:dyDescent="0.25">
      <c r="H58" s="6">
        <v>46135</v>
      </c>
      <c r="I58" s="4" t="s">
        <v>244</v>
      </c>
      <c r="J58" s="4"/>
      <c r="K58" s="5">
        <v>250</v>
      </c>
      <c r="L58" s="4" t="s">
        <v>191</v>
      </c>
      <c r="M58" s="4"/>
    </row>
    <row r="59" spans="1:13" x14ac:dyDescent="0.25">
      <c r="H59" s="6">
        <v>46135</v>
      </c>
      <c r="I59" s="4" t="s">
        <v>245</v>
      </c>
      <c r="J59" s="4"/>
      <c r="K59" s="5">
        <v>615.05999999999995</v>
      </c>
      <c r="L59" s="4" t="s">
        <v>191</v>
      </c>
      <c r="M59" s="4"/>
    </row>
    <row r="60" spans="1:13" x14ac:dyDescent="0.25">
      <c r="H60" s="6">
        <v>46135</v>
      </c>
      <c r="I60" s="4" t="s">
        <v>203</v>
      </c>
      <c r="J60" s="4"/>
      <c r="K60" s="5">
        <v>3.4</v>
      </c>
      <c r="L60" s="4" t="s">
        <v>191</v>
      </c>
      <c r="M60" s="4"/>
    </row>
    <row r="61" spans="1:13" x14ac:dyDescent="0.25">
      <c r="H61" s="6">
        <v>46135</v>
      </c>
      <c r="I61" s="4" t="s">
        <v>251</v>
      </c>
      <c r="J61" s="4"/>
      <c r="K61" s="5">
        <v>103</v>
      </c>
      <c r="L61" s="4"/>
      <c r="M61" s="4"/>
    </row>
    <row r="62" spans="1:13" x14ac:dyDescent="0.25">
      <c r="H62" s="6">
        <v>46136</v>
      </c>
      <c r="I62" s="4" t="s">
        <v>246</v>
      </c>
      <c r="J62" s="4"/>
      <c r="K62" s="5">
        <v>1788.9</v>
      </c>
      <c r="L62" s="4" t="s">
        <v>191</v>
      </c>
      <c r="M62" s="4"/>
    </row>
    <row r="63" spans="1:13" x14ac:dyDescent="0.25">
      <c r="H63" s="6">
        <v>46136</v>
      </c>
      <c r="I63" s="4" t="s">
        <v>247</v>
      </c>
      <c r="J63" s="4"/>
      <c r="K63" s="5">
        <v>510</v>
      </c>
      <c r="L63" s="4" t="s">
        <v>191</v>
      </c>
      <c r="M63" s="4"/>
    </row>
    <row r="64" spans="1:13" x14ac:dyDescent="0.25">
      <c r="H64" s="6">
        <v>46136</v>
      </c>
      <c r="I64" s="66" t="s">
        <v>248</v>
      </c>
      <c r="J64" s="4"/>
      <c r="K64" s="5">
        <v>450</v>
      </c>
      <c r="L64" s="4" t="s">
        <v>191</v>
      </c>
      <c r="M64" s="4"/>
    </row>
    <row r="65" spans="8:13" x14ac:dyDescent="0.25">
      <c r="H65" s="6">
        <v>46136</v>
      </c>
      <c r="I65" s="4" t="s">
        <v>249</v>
      </c>
      <c r="J65" s="4"/>
      <c r="K65" s="5">
        <v>360</v>
      </c>
      <c r="L65" s="4" t="s">
        <v>191</v>
      </c>
      <c r="M65" s="4"/>
    </row>
    <row r="66" spans="8:13" x14ac:dyDescent="0.25">
      <c r="H66" s="6">
        <v>46136</v>
      </c>
      <c r="I66" s="4" t="s">
        <v>254</v>
      </c>
      <c r="J66" s="4"/>
      <c r="K66" s="5">
        <v>1400</v>
      </c>
      <c r="L66" s="4"/>
      <c r="M66" s="4"/>
    </row>
    <row r="67" spans="8:13" x14ac:dyDescent="0.25">
      <c r="H67" s="6">
        <v>46136</v>
      </c>
      <c r="I67" s="4" t="s">
        <v>251</v>
      </c>
      <c r="J67" s="4"/>
      <c r="K67" s="5">
        <v>169.4</v>
      </c>
      <c r="L67" s="4"/>
      <c r="M67" s="4"/>
    </row>
    <row r="68" spans="8:13" x14ac:dyDescent="0.25">
      <c r="H68" s="6">
        <v>46139</v>
      </c>
      <c r="I68" s="4" t="s">
        <v>250</v>
      </c>
      <c r="J68" s="4"/>
      <c r="K68" s="5">
        <v>576.32000000000005</v>
      </c>
      <c r="L68" s="4" t="s">
        <v>191</v>
      </c>
      <c r="M68" s="4"/>
    </row>
    <row r="69" spans="8:13" x14ac:dyDescent="0.25">
      <c r="H69" s="6">
        <v>46139</v>
      </c>
      <c r="I69" s="4" t="s">
        <v>251</v>
      </c>
      <c r="J69" s="4"/>
      <c r="K69" s="5">
        <v>95.49</v>
      </c>
      <c r="L69" s="4" t="s">
        <v>191</v>
      </c>
      <c r="M69" s="4"/>
    </row>
    <row r="70" spans="8:13" x14ac:dyDescent="0.25">
      <c r="H70" s="6">
        <v>46139</v>
      </c>
      <c r="I70" s="4" t="s">
        <v>252</v>
      </c>
      <c r="J70" s="4"/>
      <c r="K70" s="5">
        <v>100</v>
      </c>
      <c r="L70" s="4" t="s">
        <v>191</v>
      </c>
      <c r="M70" s="4"/>
    </row>
    <row r="71" spans="8:13" x14ac:dyDescent="0.25">
      <c r="H71" s="6">
        <v>46140</v>
      </c>
      <c r="I71" s="4" t="s">
        <v>259</v>
      </c>
      <c r="J71" s="4"/>
      <c r="K71" s="5">
        <v>108.39</v>
      </c>
      <c r="L71" s="4" t="s">
        <v>191</v>
      </c>
      <c r="M71" s="4"/>
    </row>
    <row r="72" spans="8:13" x14ac:dyDescent="0.25">
      <c r="H72" s="6">
        <v>46140</v>
      </c>
      <c r="I72" s="4" t="s">
        <v>260</v>
      </c>
      <c r="J72" s="4"/>
      <c r="K72" s="5">
        <v>233.8</v>
      </c>
      <c r="L72" s="4" t="s">
        <v>191</v>
      </c>
      <c r="M72" s="4"/>
    </row>
    <row r="73" spans="8:13" x14ac:dyDescent="0.25">
      <c r="H73" s="4"/>
      <c r="I73" s="4"/>
      <c r="J73" s="4"/>
      <c r="K73" s="5"/>
      <c r="L73" s="4"/>
      <c r="M73" s="4"/>
    </row>
    <row r="74" spans="8:13" x14ac:dyDescent="0.25">
      <c r="H74" s="4"/>
      <c r="I74" s="4"/>
      <c r="J74" s="4"/>
      <c r="K74" s="5"/>
      <c r="L74" s="4"/>
      <c r="M74" s="4"/>
    </row>
    <row r="75" spans="8:13" x14ac:dyDescent="0.25">
      <c r="H75" s="4"/>
      <c r="I75" s="4"/>
      <c r="J75" s="4"/>
      <c r="K75" s="5"/>
      <c r="L75" s="4"/>
      <c r="M75" s="4"/>
    </row>
    <row r="76" spans="8:13" x14ac:dyDescent="0.25">
      <c r="H76" s="4"/>
      <c r="I76" s="4"/>
      <c r="J76" s="4"/>
      <c r="K76" s="5"/>
      <c r="L76" s="4"/>
      <c r="M76" s="4"/>
    </row>
    <row r="77" spans="8:13" x14ac:dyDescent="0.25">
      <c r="H77" s="4"/>
      <c r="I77" s="4"/>
      <c r="J77" s="4"/>
      <c r="K77" s="5"/>
      <c r="L77" s="4"/>
      <c r="M77" s="4"/>
    </row>
    <row r="78" spans="8:13" x14ac:dyDescent="0.25">
      <c r="H78" s="4"/>
      <c r="I78" s="4"/>
      <c r="J78" s="4"/>
      <c r="K78" s="5"/>
      <c r="L78" s="4"/>
      <c r="M78" s="4"/>
    </row>
    <row r="79" spans="8:13" x14ac:dyDescent="0.25">
      <c r="H79" s="4"/>
      <c r="I79" s="4"/>
      <c r="J79" s="4"/>
      <c r="K79" s="5"/>
      <c r="L79" s="4"/>
      <c r="M79" s="4"/>
    </row>
    <row r="80" spans="8:13" x14ac:dyDescent="0.25">
      <c r="H80" s="4"/>
      <c r="I80" s="4"/>
      <c r="J80" s="4"/>
      <c r="K80" s="5"/>
      <c r="L80" s="4"/>
      <c r="M80" s="4"/>
    </row>
    <row r="81" spans="8:13" x14ac:dyDescent="0.25">
      <c r="H81" s="4"/>
      <c r="I81" s="4"/>
      <c r="J81" s="4"/>
      <c r="K81" s="5"/>
      <c r="L81" s="4"/>
      <c r="M81" s="4"/>
    </row>
  </sheetData>
  <sortState xmlns:xlrd2="http://schemas.microsoft.com/office/spreadsheetml/2017/richdata2" ref="H4:M75">
    <sortCondition ref="H4:H75"/>
  </sortState>
  <mergeCells count="5">
    <mergeCell ref="O1:P1"/>
    <mergeCell ref="A2:F2"/>
    <mergeCell ref="H2:M2"/>
    <mergeCell ref="G2:G53"/>
    <mergeCell ref="A1:M1"/>
  </mergeCells>
  <phoneticPr fontId="12" type="noConversion"/>
  <dataValidations count="4">
    <dataValidation allowBlank="1" showInputMessage="1" showErrorMessage="1" promptTitle="TOM; NUBANK; SICRED" sqref="C3:C6" xr:uid="{00000000-0002-0000-0000-000000000000}"/>
    <dataValidation type="list" allowBlank="1" showInputMessage="1" showErrorMessage="1" sqref="M1:M1048576" xr:uid="{00000000-0002-0000-0000-000001000000}">
      <formula1>"Energia, Imposto, Mat. Revenda, Contabilidade, Salario, Pró-Labore, Insumo, Despesas Empresa, Gasolina"</formula1>
    </dataValidation>
    <dataValidation type="list" allowBlank="1" showInputMessage="1" showErrorMessage="1" sqref="L1:L1048576" xr:uid="{00000000-0002-0000-0000-000002000000}">
      <formula1>"Sicoob, Dinheiro, Cliente Fabriciano, Cliente 02"</formula1>
    </dataValidation>
    <dataValidation type="list" allowBlank="1" showInputMessage="1" showErrorMessage="1" sqref="J1:J1048576" xr:uid="{A82B9A71-3814-48EC-8D14-636BA659FC48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E7FB-374C-46FE-BED2-3E5A819CC537}">
  <dimension ref="A1:H35"/>
  <sheetViews>
    <sheetView workbookViewId="0">
      <selection activeCell="C22" sqref="C22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49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77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14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76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78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80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81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46101</v>
      </c>
      <c r="B14" s="5">
        <v>15500</v>
      </c>
      <c r="C14" s="5">
        <v>10755.05</v>
      </c>
      <c r="D14" s="5">
        <f>B14-C14</f>
        <v>4744.9500000000007</v>
      </c>
      <c r="E14" s="5">
        <v>0</v>
      </c>
      <c r="F14" s="35">
        <f>B14-C14</f>
        <v>4744.9500000000007</v>
      </c>
      <c r="G14" s="7">
        <f>B35</f>
        <v>0</v>
      </c>
      <c r="H14" s="25">
        <f>F14-G14</f>
        <v>4744.9500000000007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ht="15.75" thickBot="1" x14ac:dyDescent="0.3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>
        <v>46122</v>
      </c>
      <c r="B18" s="56">
        <v>5000</v>
      </c>
      <c r="C18" s="39"/>
      <c r="D18" s="77" t="s">
        <v>79</v>
      </c>
      <c r="E18" s="78"/>
      <c r="F18" s="78"/>
      <c r="G18" s="79"/>
      <c r="H18" s="15"/>
    </row>
    <row r="19" spans="1:8" x14ac:dyDescent="0.25">
      <c r="A19" s="44"/>
      <c r="B19" s="57">
        <v>4500</v>
      </c>
      <c r="C19" s="47"/>
      <c r="D19" s="77"/>
      <c r="E19" s="78"/>
      <c r="F19" s="78"/>
      <c r="G19" s="79"/>
      <c r="H19" s="15"/>
    </row>
    <row r="20" spans="1:8" x14ac:dyDescent="0.25">
      <c r="A20" s="45"/>
      <c r="B20" s="57">
        <v>3000</v>
      </c>
      <c r="C20" s="47"/>
      <c r="D20" s="77"/>
      <c r="E20" s="78"/>
      <c r="F20" s="78"/>
      <c r="G20" s="79"/>
      <c r="H20" s="15"/>
    </row>
    <row r="21" spans="1:8" x14ac:dyDescent="0.25">
      <c r="A21" s="46"/>
      <c r="B21" s="57">
        <v>1000</v>
      </c>
      <c r="C21" s="47"/>
      <c r="D21" s="77"/>
      <c r="E21" s="78"/>
      <c r="F21" s="78"/>
      <c r="G21" s="79"/>
      <c r="H21" s="15"/>
    </row>
    <row r="22" spans="1:8" x14ac:dyDescent="0.25">
      <c r="A22" s="45"/>
      <c r="B22" s="57">
        <v>1000</v>
      </c>
      <c r="C22" s="47"/>
      <c r="D22" s="77"/>
      <c r="E22" s="78"/>
      <c r="F22" s="78"/>
      <c r="G22" s="79"/>
      <c r="H22" s="15"/>
    </row>
    <row r="23" spans="1:8" x14ac:dyDescent="0.25">
      <c r="A23" s="46"/>
      <c r="B23" s="57">
        <v>1000</v>
      </c>
      <c r="C23" s="47"/>
      <c r="D23" s="77"/>
      <c r="E23" s="78"/>
      <c r="F23" s="78"/>
      <c r="G23" s="79"/>
      <c r="H23" s="15"/>
    </row>
    <row r="24" spans="1:8" x14ac:dyDescent="0.25">
      <c r="A24" s="12"/>
      <c r="B24" s="48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C17:C34" xr:uid="{500DF65F-9139-498C-943E-E4BC0AE1177D}">
      <formula1>"SIM, NÃO"</formula1>
    </dataValidation>
    <dataValidation type="list" allowBlank="1" showInputMessage="1" showErrorMessage="1" sqref="H6:H12 H15:H1048576 H1:H3" xr:uid="{3A31678C-F9A8-4C71-A893-01A443BD1E41}">
      <formula1>"Bold, Fortlev, Suno, Pro-labore, Conta Sicoob, Dinheiro, Compra Carro"</formula1>
    </dataValidation>
    <dataValidation type="list" allowBlank="1" showInputMessage="1" showErrorMessage="1" sqref="B7:G7" xr:uid="{F102FD14-4468-4251-BBAB-B226C7643B7D}">
      <formula1>"Bold, Fortlev, Suno"</formula1>
    </dataValidation>
  </dataValidations>
  <hyperlinks>
    <hyperlink ref="B10" r:id="rId1" xr:uid="{9818B264-A457-4A78-9A8B-33E2A054DB94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5D98-3BDA-4C31-9041-36E1F486AC75}">
  <dimension ref="A1:H35"/>
  <sheetViews>
    <sheetView workbookViewId="0">
      <selection activeCell="B2" sqref="B2:H2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143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77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9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82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83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84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46101</v>
      </c>
      <c r="B14" s="5">
        <v>12400</v>
      </c>
      <c r="C14" s="5">
        <v>7460</v>
      </c>
      <c r="D14" s="5">
        <f>B14-C14</f>
        <v>4940</v>
      </c>
      <c r="E14" s="5">
        <v>0</v>
      </c>
      <c r="F14" s="35">
        <f>B14-C14</f>
        <v>4940</v>
      </c>
      <c r="G14" s="7">
        <f>B35</f>
        <v>0</v>
      </c>
      <c r="H14" s="25">
        <f>F14-G14</f>
        <v>4940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B7:G7" xr:uid="{2E307864-115B-4590-BFE5-4524E80460C2}">
      <formula1>"Bold, Fortlev, Suno"</formula1>
    </dataValidation>
    <dataValidation type="list" allowBlank="1" showInputMessage="1" showErrorMessage="1" sqref="H6:H12 H15:H1048576 H1:H3" xr:uid="{AF0C6297-8C84-495F-AB72-68664F6313BF}">
      <formula1>"Bold, Fortlev, Suno, Pro-labore, Conta Sicoob, Dinheiro, Compra Carro"</formula1>
    </dataValidation>
    <dataValidation type="list" allowBlank="1" showInputMessage="1" showErrorMessage="1" sqref="C17:C34" xr:uid="{82BC7DC0-302F-4008-B1FB-943645000C34}">
      <formula1>"SIM, NÃO"</formula1>
    </dataValidation>
  </dataValidations>
  <hyperlinks>
    <hyperlink ref="B10" r:id="rId1" xr:uid="{23E2A967-EE8F-4BD5-B516-7E4AEB466FB8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6C6C-6FDE-4F59-BFAE-6B2416354FAC}">
  <dimension ref="A1:H35"/>
  <sheetViews>
    <sheetView workbookViewId="0">
      <selection activeCell="B6" sqref="B6:H6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53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/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/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85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88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87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86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46101</v>
      </c>
      <c r="B14" s="5">
        <v>14980</v>
      </c>
      <c r="C14" s="5">
        <v>8372.92</v>
      </c>
      <c r="D14" s="5">
        <f>B14-C14</f>
        <v>6607.08</v>
      </c>
      <c r="E14" s="5">
        <v>0</v>
      </c>
      <c r="F14" s="35">
        <f>B14-C14</f>
        <v>6607.08</v>
      </c>
      <c r="G14" s="7">
        <f>B35</f>
        <v>0</v>
      </c>
      <c r="H14" s="25">
        <f>F14-G14</f>
        <v>6607.08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C17:C34" xr:uid="{4CECAD84-C309-47AA-B52C-044EDB710E20}">
      <formula1>"SIM, NÃO"</formula1>
    </dataValidation>
    <dataValidation type="list" allowBlank="1" showInputMessage="1" showErrorMessage="1" sqref="H6:H12 H15:H1048576 H1:H3" xr:uid="{5ABA52EC-3FB5-47F1-82B9-B28749C2441D}">
      <formula1>"Bold, Fortlev, Suno, Pro-labore, Conta Sicoob, Dinheiro, Compra Carro"</formula1>
    </dataValidation>
    <dataValidation type="list" allowBlank="1" showInputMessage="1" showErrorMessage="1" sqref="B7:G7" xr:uid="{207569C9-205B-4805-BC41-DC0672F3E140}">
      <formula1>"Bold, Fortlev, Suno"</formula1>
    </dataValidation>
  </dataValidations>
  <hyperlinks>
    <hyperlink ref="B10" r:id="rId1" xr:uid="{C09CD698-F74E-4249-A6DF-0A654C217721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3A07-2063-4E7B-87DC-1942CE2EEEA4}">
  <dimension ref="A1:H35"/>
  <sheetViews>
    <sheetView workbookViewId="0">
      <selection activeCell="D19" sqref="D19:G19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144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77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20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89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90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91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92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46099</v>
      </c>
      <c r="B14" s="5">
        <v>25890</v>
      </c>
      <c r="C14" s="5">
        <v>14768.76</v>
      </c>
      <c r="D14" s="5">
        <f>B14-C14</f>
        <v>11121.24</v>
      </c>
      <c r="E14" s="5">
        <v>0</v>
      </c>
      <c r="F14" s="35">
        <f>B14-C14</f>
        <v>11121.24</v>
      </c>
      <c r="G14" s="7">
        <f>B35</f>
        <v>0</v>
      </c>
      <c r="H14" s="25">
        <f>F14-G14</f>
        <v>11121.24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B7:G7" xr:uid="{5B502134-DA45-412F-B652-4295309B021F}">
      <formula1>"Bold, Fortlev, Suno"</formula1>
    </dataValidation>
    <dataValidation type="list" allowBlank="1" showInputMessage="1" showErrorMessage="1" sqref="H6:H12 H15:H1048576 H1:H3" xr:uid="{02659DF7-9419-4F1C-B28E-BBE868FC9A41}">
      <formula1>"Bold, Fortlev, Suno, Pro-labore, Conta Sicoob, Dinheiro, Compra Carro"</formula1>
    </dataValidation>
    <dataValidation type="list" allowBlank="1" showInputMessage="1" showErrorMessage="1" sqref="C17:C34" xr:uid="{BE0EB2B9-09E0-4BB3-BF42-2BDA2E5A22E8}">
      <formula1>"SIM, NÃO"</formula1>
    </dataValidation>
  </dataValidations>
  <hyperlinks>
    <hyperlink ref="B10" r:id="rId1" xr:uid="{7B2EA93C-F793-4F90-8EFC-376AD7D5569E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93B5-DBA2-4BBF-A3E2-F57E7707676B}">
  <dimension ref="A1:H35"/>
  <sheetViews>
    <sheetView workbookViewId="0">
      <selection activeCell="B7" sqref="B7:H7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145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93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10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4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94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95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96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97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46099</v>
      </c>
      <c r="B14" s="5">
        <v>14990</v>
      </c>
      <c r="C14" s="5">
        <v>10904.76</v>
      </c>
      <c r="D14" s="5">
        <f>B14-C14</f>
        <v>4085.24</v>
      </c>
      <c r="E14" s="5">
        <v>0</v>
      </c>
      <c r="F14" s="35">
        <f>B14-C14</f>
        <v>4085.24</v>
      </c>
      <c r="G14" s="7">
        <f>B35</f>
        <v>0</v>
      </c>
      <c r="H14" s="25">
        <f>F14-G14</f>
        <v>4085.24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C17:C34" xr:uid="{86039E53-6EBA-4480-BF48-CED5A15B4288}">
      <formula1>"SIM, NÃO"</formula1>
    </dataValidation>
    <dataValidation type="list" allowBlank="1" showInputMessage="1" showErrorMessage="1" sqref="H6:H12 H15:H1048576 H1:H3" xr:uid="{63E23E11-0506-4A97-8474-19DD06D31B35}">
      <formula1>"Bold, Fortlev, Suno, Pro-labore, Conta Sicoob, Dinheiro, Compra Carro"</formula1>
    </dataValidation>
    <dataValidation type="list" allowBlank="1" showInputMessage="1" showErrorMessage="1" sqref="B7:G7" xr:uid="{137F962B-AA2A-4D0E-8820-E186C9701CFE}">
      <formula1>"Bold, Fortlev, Suno"</formula1>
    </dataValidation>
  </dataValidations>
  <hyperlinks>
    <hyperlink ref="B10" r:id="rId1" xr:uid="{1951A9BC-F1D8-49A2-9330-3CBD9DC76568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1D4C-1C5A-4C43-83EA-18B8EBE55641}">
  <dimension ref="A1:H35"/>
  <sheetViews>
    <sheetView topLeftCell="A4" workbookViewId="0">
      <selection activeCell="A15" sqref="A15:H15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146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50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11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1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98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99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100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101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46090</v>
      </c>
      <c r="B14" s="5">
        <v>14990</v>
      </c>
      <c r="C14" s="5">
        <v>10485.5</v>
      </c>
      <c r="D14" s="5">
        <f>B14-C14</f>
        <v>4504.5</v>
      </c>
      <c r="E14" s="5">
        <v>0</v>
      </c>
      <c r="F14" s="35">
        <f>B14-C14</f>
        <v>4504.5</v>
      </c>
      <c r="G14" s="7">
        <f>B35</f>
        <v>4414.5</v>
      </c>
      <c r="H14" s="25">
        <f>F14-G14</f>
        <v>90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>
        <v>46129</v>
      </c>
      <c r="B18" s="14">
        <v>3335.56</v>
      </c>
      <c r="C18" s="39" t="s">
        <v>68</v>
      </c>
      <c r="D18" s="77" t="s">
        <v>102</v>
      </c>
      <c r="E18" s="78"/>
      <c r="F18" s="78"/>
      <c r="G18" s="79"/>
      <c r="H18" s="15" t="s">
        <v>52</v>
      </c>
    </row>
    <row r="19" spans="1:8" x14ac:dyDescent="0.25">
      <c r="A19" s="40">
        <v>46129</v>
      </c>
      <c r="B19" s="14">
        <v>1078.94</v>
      </c>
      <c r="C19" s="39" t="s">
        <v>68</v>
      </c>
      <c r="D19" s="77" t="s">
        <v>103</v>
      </c>
      <c r="E19" s="78"/>
      <c r="F19" s="78"/>
      <c r="G19" s="79"/>
      <c r="H19" s="15" t="s">
        <v>59</v>
      </c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4414.5</v>
      </c>
      <c r="C35" s="74"/>
      <c r="D35" s="75"/>
      <c r="E35" s="75"/>
      <c r="F35" s="75"/>
      <c r="G35" s="75"/>
      <c r="H35" s="76"/>
    </row>
  </sheetData>
  <mergeCells count="33"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B7:G7" xr:uid="{3B0B84CC-C541-4485-9687-34FAE269E41B}">
      <formula1>"Bold, Fortlev, Suno"</formula1>
    </dataValidation>
    <dataValidation type="list" allowBlank="1" showInputMessage="1" showErrorMessage="1" sqref="H6:H12 H15:H1048576 H1:H3" xr:uid="{FE1F4651-B57A-4FBC-AF08-100AAA4F65EF}">
      <formula1>"Bold, Fortlev, Suno, Pro-labore, Conta Sicoob, Dinheiro, Compra Carro"</formula1>
    </dataValidation>
    <dataValidation type="list" allowBlank="1" showInputMessage="1" showErrorMessage="1" sqref="C17:C34" xr:uid="{2CFD4105-AE77-40B8-BA81-741A311B4D10}">
      <formula1>"SIM, 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3B07-0FEB-46E7-B84B-7A4D01DBEEDC}">
  <dimension ref="A1:H35"/>
  <sheetViews>
    <sheetView workbookViewId="0">
      <selection activeCell="B5" sqref="B5:H5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147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77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20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151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148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150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149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46063</v>
      </c>
      <c r="B14" s="5">
        <v>27500</v>
      </c>
      <c r="C14" s="5">
        <v>17685</v>
      </c>
      <c r="D14" s="5">
        <f>B14-C14</f>
        <v>9815</v>
      </c>
      <c r="E14" s="5">
        <v>0</v>
      </c>
      <c r="F14" s="35">
        <f>B14-C14</f>
        <v>9815</v>
      </c>
      <c r="G14" s="7">
        <f>B35</f>
        <v>0</v>
      </c>
      <c r="H14" s="25">
        <f>F14-G14</f>
        <v>9815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 t="s">
        <v>104</v>
      </c>
      <c r="E18" s="78"/>
      <c r="F18" s="78"/>
      <c r="G18" s="79"/>
      <c r="H18" s="15" t="s">
        <v>52</v>
      </c>
    </row>
    <row r="19" spans="1:8" x14ac:dyDescent="0.25">
      <c r="A19" s="40"/>
      <c r="B19" s="14"/>
      <c r="C19" s="39"/>
      <c r="D19" s="77" t="s">
        <v>103</v>
      </c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C17:C34" xr:uid="{A20F17AA-F07F-476E-81EF-1496A466ED5B}">
      <formula1>"SIM, NÃO"</formula1>
    </dataValidation>
    <dataValidation type="list" allowBlank="1" showInputMessage="1" showErrorMessage="1" sqref="H6:H12 H15:H1048576 H1:H3" xr:uid="{592413BB-51FA-4CB7-9D32-56F0ADEBB1F1}">
      <formula1>"Bold, Fortlev, Suno, Pro-labore, Conta Sicoob, Dinheiro, Compra Carro"</formula1>
    </dataValidation>
    <dataValidation type="list" allowBlank="1" showInputMessage="1" showErrorMessage="1" sqref="B7:G7" xr:uid="{512CF9E6-F105-4E92-9C8B-217D446B3B17}">
      <formula1>"Bold, Fortlev, Suno"</formula1>
    </dataValidation>
  </dataValidations>
  <hyperlinks>
    <hyperlink ref="B10" r:id="rId1" xr:uid="{131090D4-52F3-466C-8F50-A53034CE73AC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A2FF-D101-4013-8922-231BD3B121B3}">
  <dimension ref="A1:H35"/>
  <sheetViews>
    <sheetView workbookViewId="0">
      <selection activeCell="B5" sqref="B5:H5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109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77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8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110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111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112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113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46114</v>
      </c>
      <c r="B14" s="5">
        <v>22500</v>
      </c>
      <c r="C14" s="5">
        <v>14300</v>
      </c>
      <c r="D14" s="5">
        <f>B14-C14</f>
        <v>8200</v>
      </c>
      <c r="E14" s="5">
        <v>0</v>
      </c>
      <c r="F14" s="35">
        <f>B14-C14</f>
        <v>8200</v>
      </c>
      <c r="G14" s="7">
        <f>B35</f>
        <v>0</v>
      </c>
      <c r="H14" s="25">
        <f>F14-G14</f>
        <v>8200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C17:C34" xr:uid="{26AFB8F4-0DF5-4245-A1D8-6A084E7832A8}">
      <formula1>"SIM, NÃO"</formula1>
    </dataValidation>
    <dataValidation type="list" allowBlank="1" showInputMessage="1" showErrorMessage="1" sqref="H6:H12 H15:H1048576 H1:H3" xr:uid="{D8DA88E5-727C-458C-B801-496472E43614}">
      <formula1>"Bold, Fortlev, Suno, Pro-labore, Conta Sicoob, Dinheiro, Compra Carro"</formula1>
    </dataValidation>
    <dataValidation type="list" allowBlank="1" showInputMessage="1" showErrorMessage="1" sqref="B7:G7" xr:uid="{628B2B77-24D1-4030-8CFA-552BC8F6DF7B}">
      <formula1>"Bold, Fortlev, Suno"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3652-86B0-4384-B774-F9C1D492B296}">
  <dimension ref="A1:H35"/>
  <sheetViews>
    <sheetView workbookViewId="0">
      <selection activeCell="B9" sqref="B9:H9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115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77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12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2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114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116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45981</v>
      </c>
      <c r="B14" s="5">
        <v>16500</v>
      </c>
      <c r="C14" s="5">
        <v>11817.03</v>
      </c>
      <c r="D14" s="5">
        <f>B14-C14</f>
        <v>4682.9699999999993</v>
      </c>
      <c r="E14" s="5">
        <v>0</v>
      </c>
      <c r="F14" s="35">
        <f>B14-C14</f>
        <v>4682.9699999999993</v>
      </c>
      <c r="G14" s="7">
        <f>B35</f>
        <v>0</v>
      </c>
      <c r="H14" s="25">
        <f>F14-G14</f>
        <v>4682.9699999999993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B7:G7" xr:uid="{C1357CCD-9946-4673-BDE7-0CCC9C48DD70}">
      <formula1>"Bold, Fortlev, Suno"</formula1>
    </dataValidation>
    <dataValidation type="list" allowBlank="1" showInputMessage="1" showErrorMessage="1" sqref="H6:H12 H15:H1048576 H1:H3" xr:uid="{42402FF7-B0D9-4A1E-9323-4BA5392B0147}">
      <formula1>"Bold, Fortlev, Suno, Pro-labore, Conta Sicoob, Dinheiro, Compra Carro"</formula1>
    </dataValidation>
    <dataValidation type="list" allowBlank="1" showInputMessage="1" showErrorMessage="1" sqref="C17:C34" xr:uid="{15339EF6-2C10-401B-8419-82EEEA628F75}">
      <formula1>"SIM, 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28AD-8E4B-4671-A309-80D877C56320}">
  <dimension ref="A1:H35"/>
  <sheetViews>
    <sheetView topLeftCell="A4" workbookViewId="0">
      <selection activeCell="D20" sqref="D20:G20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t="s">
        <v>117</v>
      </c>
    </row>
    <row r="3" spans="1:8" x14ac:dyDescent="0.25">
      <c r="A3" s="34" t="s">
        <v>11</v>
      </c>
      <c r="B3" s="80" t="s">
        <v>77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12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0" t="s">
        <v>152</v>
      </c>
      <c r="C6" s="80"/>
      <c r="D6" s="80"/>
      <c r="E6" s="80"/>
      <c r="F6" s="80"/>
      <c r="G6" s="80"/>
      <c r="H6" s="80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118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119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/>
      <c r="B14" s="5">
        <v>15590</v>
      </c>
      <c r="C14" s="5">
        <v>10152.9</v>
      </c>
      <c r="D14" s="5">
        <f>B14-C14</f>
        <v>5437.1</v>
      </c>
      <c r="E14" s="5">
        <v>0</v>
      </c>
      <c r="F14" s="35">
        <f>B14-C14</f>
        <v>5437.1</v>
      </c>
      <c r="G14" s="7">
        <f>B35</f>
        <v>0</v>
      </c>
      <c r="H14" s="25">
        <f>F14-G14</f>
        <v>5437.1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2"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A12:H12"/>
    <mergeCell ref="A1:H1"/>
    <mergeCell ref="B6:H6"/>
    <mergeCell ref="B3:H3"/>
    <mergeCell ref="B4:H4"/>
    <mergeCell ref="B5:H5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C17:C34" xr:uid="{6362B1BB-3F39-424E-9A3F-0FDFBF8ACEC7}">
      <formula1>"SIM, NÃO"</formula1>
    </dataValidation>
    <dataValidation type="list" allowBlank="1" showInputMessage="1" showErrorMessage="1" sqref="H15:H1048576 H6:H12 H1 H3" xr:uid="{A5CBD6C6-6E9B-438F-92FD-B50C7B0A0548}">
      <formula1>"Bold, Fortlev, Suno, Pro-labore, Conta Sicoob, Dinheiro, Compra Carro"</formula1>
    </dataValidation>
    <dataValidation type="list" allowBlank="1" showInputMessage="1" showErrorMessage="1" sqref="B7:G7" xr:uid="{DD13F774-0EE0-453B-9A51-4CD6740DFC2F}">
      <formula1>"Bold, Fortlev, Suno"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H35"/>
  <sheetViews>
    <sheetView topLeftCell="A10" workbookViewId="0">
      <selection activeCell="B10" sqref="B10:H10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129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50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12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3"/>
      <c r="C5" s="94"/>
      <c r="D5" s="94"/>
      <c r="E5" s="94"/>
      <c r="F5" s="94"/>
      <c r="G5" s="94"/>
      <c r="H5" s="95"/>
    </row>
    <row r="6" spans="1:8" x14ac:dyDescent="0.25">
      <c r="A6" s="34" t="s">
        <v>3</v>
      </c>
      <c r="B6" s="86" t="s">
        <v>132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130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131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133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6">
        <v>46116</v>
      </c>
      <c r="B14" s="5">
        <v>15990</v>
      </c>
      <c r="C14" s="5">
        <v>11815</v>
      </c>
      <c r="D14" s="5">
        <f>B14-C14</f>
        <v>4175</v>
      </c>
      <c r="E14" s="5">
        <v>0</v>
      </c>
      <c r="F14" s="35">
        <f>C14+D14</f>
        <v>15990</v>
      </c>
      <c r="G14" s="7">
        <f>B35</f>
        <v>9821.1</v>
      </c>
      <c r="H14" s="25">
        <f>F14-G14</f>
        <v>6168.9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>
        <v>45945</v>
      </c>
      <c r="B18" s="14">
        <v>1815</v>
      </c>
      <c r="C18" s="39" t="s">
        <v>68</v>
      </c>
      <c r="D18" s="77" t="s">
        <v>47</v>
      </c>
      <c r="E18" s="78"/>
      <c r="F18" s="78"/>
      <c r="G18" s="79"/>
      <c r="H18" s="15" t="s">
        <v>38</v>
      </c>
    </row>
    <row r="19" spans="1:8" x14ac:dyDescent="0.25">
      <c r="A19" s="12">
        <v>45945</v>
      </c>
      <c r="B19" s="14">
        <v>1837</v>
      </c>
      <c r="C19" s="39" t="s">
        <v>68</v>
      </c>
      <c r="D19" s="77" t="s">
        <v>46</v>
      </c>
      <c r="E19" s="78"/>
      <c r="F19" s="78"/>
      <c r="G19" s="79"/>
      <c r="H19" s="15" t="s">
        <v>38</v>
      </c>
    </row>
    <row r="20" spans="1:8" x14ac:dyDescent="0.25">
      <c r="A20" s="12">
        <v>45945</v>
      </c>
      <c r="B20" s="14">
        <v>881.3</v>
      </c>
      <c r="C20" s="39" t="s">
        <v>68</v>
      </c>
      <c r="D20" s="77" t="s">
        <v>39</v>
      </c>
      <c r="E20" s="78"/>
      <c r="F20" s="78"/>
      <c r="G20" s="79"/>
      <c r="H20" s="4" t="s">
        <v>40</v>
      </c>
    </row>
    <row r="21" spans="1:8" x14ac:dyDescent="0.25">
      <c r="A21" s="6">
        <v>45976</v>
      </c>
      <c r="B21" s="14">
        <v>881.3</v>
      </c>
      <c r="C21" s="39" t="s">
        <v>68</v>
      </c>
      <c r="D21" s="77" t="s">
        <v>39</v>
      </c>
      <c r="E21" s="78"/>
      <c r="F21" s="78"/>
      <c r="G21" s="79"/>
      <c r="H21" s="15" t="s">
        <v>40</v>
      </c>
    </row>
    <row r="22" spans="1:8" x14ac:dyDescent="0.25">
      <c r="A22" s="12">
        <v>46006</v>
      </c>
      <c r="B22" s="14">
        <v>881.3</v>
      </c>
      <c r="C22" s="39" t="s">
        <v>68</v>
      </c>
      <c r="D22" s="77" t="s">
        <v>39</v>
      </c>
      <c r="E22" s="78"/>
      <c r="F22" s="78"/>
      <c r="G22" s="79"/>
      <c r="H22" s="4" t="s">
        <v>40</v>
      </c>
    </row>
    <row r="23" spans="1:8" x14ac:dyDescent="0.25">
      <c r="A23" s="6">
        <v>46037</v>
      </c>
      <c r="B23" s="14">
        <v>881.3</v>
      </c>
      <c r="C23" s="39" t="s">
        <v>68</v>
      </c>
      <c r="D23" s="77" t="s">
        <v>39</v>
      </c>
      <c r="E23" s="78"/>
      <c r="F23" s="78"/>
      <c r="G23" s="79"/>
      <c r="H23" s="15" t="s">
        <v>40</v>
      </c>
    </row>
    <row r="24" spans="1:8" x14ac:dyDescent="0.25">
      <c r="A24" s="12">
        <v>46068</v>
      </c>
      <c r="B24" s="14">
        <v>881.3</v>
      </c>
      <c r="C24" s="39" t="s">
        <v>68</v>
      </c>
      <c r="D24" s="77" t="s">
        <v>39</v>
      </c>
      <c r="E24" s="78"/>
      <c r="F24" s="78"/>
      <c r="G24" s="79"/>
      <c r="H24" s="4" t="s">
        <v>40</v>
      </c>
    </row>
    <row r="25" spans="1:8" x14ac:dyDescent="0.25">
      <c r="A25" s="6">
        <v>46096</v>
      </c>
      <c r="B25" s="14">
        <v>881.3</v>
      </c>
      <c r="C25" s="39" t="s">
        <v>68</v>
      </c>
      <c r="D25" s="77" t="s">
        <v>39</v>
      </c>
      <c r="E25" s="78"/>
      <c r="F25" s="78"/>
      <c r="G25" s="79"/>
      <c r="H25" s="15" t="s">
        <v>40</v>
      </c>
    </row>
    <row r="26" spans="1:8" x14ac:dyDescent="0.25">
      <c r="A26" s="12">
        <v>46127</v>
      </c>
      <c r="B26" s="14">
        <v>881.3</v>
      </c>
      <c r="C26" s="39" t="s">
        <v>68</v>
      </c>
      <c r="D26" s="77" t="s">
        <v>41</v>
      </c>
      <c r="E26" s="78"/>
      <c r="F26" s="78"/>
      <c r="G26" s="79"/>
      <c r="H26" s="4" t="s">
        <v>42</v>
      </c>
    </row>
    <row r="27" spans="1:8" x14ac:dyDescent="0.25">
      <c r="A27" s="12"/>
      <c r="B27" s="14"/>
      <c r="C27" s="15"/>
      <c r="D27" s="77"/>
      <c r="E27" s="78"/>
      <c r="F27" s="78"/>
      <c r="G27" s="79"/>
      <c r="H27" s="15"/>
    </row>
    <row r="28" spans="1:8" x14ac:dyDescent="0.25">
      <c r="A28" s="6"/>
      <c r="B28" s="14"/>
      <c r="C28" s="4"/>
      <c r="D28" s="74"/>
      <c r="E28" s="75"/>
      <c r="F28" s="75"/>
      <c r="G28" s="76"/>
      <c r="H28" s="4"/>
    </row>
    <row r="29" spans="1:8" x14ac:dyDescent="0.25">
      <c r="A29" s="15"/>
      <c r="B29" s="14"/>
      <c r="C29" s="15"/>
      <c r="D29" s="77"/>
      <c r="E29" s="78"/>
      <c r="F29" s="78"/>
      <c r="G29" s="79"/>
      <c r="H29" s="15"/>
    </row>
    <row r="30" spans="1:8" x14ac:dyDescent="0.25">
      <c r="A30" s="4"/>
      <c r="B30" s="14"/>
      <c r="C30" s="4"/>
      <c r="D30" s="74"/>
      <c r="E30" s="75"/>
      <c r="F30" s="75"/>
      <c r="G30" s="76"/>
      <c r="H30" s="4"/>
    </row>
    <row r="31" spans="1:8" x14ac:dyDescent="0.25">
      <c r="A31" s="15"/>
      <c r="B31" s="14"/>
      <c r="C31" s="15"/>
      <c r="D31" s="77"/>
      <c r="E31" s="78"/>
      <c r="F31" s="78"/>
      <c r="G31" s="79"/>
      <c r="H31" s="15"/>
    </row>
    <row r="32" spans="1:8" x14ac:dyDescent="0.25">
      <c r="A32" s="4"/>
      <c r="B32" s="14"/>
      <c r="C32" s="4"/>
      <c r="D32" s="74"/>
      <c r="E32" s="75"/>
      <c r="F32" s="75"/>
      <c r="G32" s="76"/>
      <c r="H32" s="4"/>
    </row>
    <row r="33" spans="1:8" x14ac:dyDescent="0.25">
      <c r="A33" s="15"/>
      <c r="B33" s="14"/>
      <c r="C33" s="15"/>
      <c r="D33" s="77"/>
      <c r="E33" s="78"/>
      <c r="F33" s="78"/>
      <c r="G33" s="79"/>
      <c r="H33" s="15"/>
    </row>
    <row r="34" spans="1:8" x14ac:dyDescent="0.25">
      <c r="A34" s="4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9821.1</v>
      </c>
      <c r="C35" s="74"/>
      <c r="D35" s="75"/>
      <c r="E35" s="75"/>
      <c r="F35" s="75"/>
      <c r="G35" s="75"/>
      <c r="H35" s="76"/>
    </row>
  </sheetData>
  <mergeCells count="33">
    <mergeCell ref="C35:H35"/>
    <mergeCell ref="A16:H16"/>
    <mergeCell ref="A12:H12"/>
    <mergeCell ref="D23:G23"/>
    <mergeCell ref="A1:H1"/>
    <mergeCell ref="B2:H2"/>
    <mergeCell ref="B3:H3"/>
    <mergeCell ref="B6:H6"/>
    <mergeCell ref="B8:H8"/>
    <mergeCell ref="B7:H7"/>
    <mergeCell ref="B4:H4"/>
    <mergeCell ref="B5:H5"/>
    <mergeCell ref="D18:G18"/>
    <mergeCell ref="D19:G19"/>
    <mergeCell ref="D20:G20"/>
    <mergeCell ref="D21:G21"/>
    <mergeCell ref="D22:G22"/>
    <mergeCell ref="B9:H9"/>
    <mergeCell ref="B10:H10"/>
    <mergeCell ref="A11:H11"/>
    <mergeCell ref="A15:H15"/>
    <mergeCell ref="D17:G17"/>
    <mergeCell ref="D24:G24"/>
    <mergeCell ref="D25:G25"/>
    <mergeCell ref="D26:G26"/>
    <mergeCell ref="D27:G27"/>
    <mergeCell ref="D28:G28"/>
    <mergeCell ref="D34:G34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B7:G7" xr:uid="{00000000-0002-0000-0100-000000000000}">
      <formula1>"Bold, Fortlev, Suno"</formula1>
    </dataValidation>
    <dataValidation type="list" allowBlank="1" showInputMessage="1" showErrorMessage="1" sqref="H1:H3 H6:H12 H15:H1048576" xr:uid="{00000000-0002-0000-0100-000001000000}">
      <formula1>"Bold, Fortlev, Suno, Pro-labore, Conta Sicoob, Dinheiro, Compra Carro"</formula1>
    </dataValidation>
    <dataValidation type="list" allowBlank="1" showInputMessage="1" showErrorMessage="1" sqref="C17:C34" xr:uid="{8726F7E1-9B8E-4DFD-90DE-E19C878F7C01}">
      <formula1>"SIM, NÃO"</formula1>
    </dataValidation>
  </dataValidations>
  <hyperlinks>
    <hyperlink ref="B10" r:id="rId1" display="teste@teste.com" xr:uid="{00000000-0004-0000-0100-000000000000}"/>
  </hyperlink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E3E4-C695-4514-B872-4FFA83AFDA31}">
  <dimension ref="A1:H35"/>
  <sheetViews>
    <sheetView workbookViewId="0">
      <selection activeCell="L18" sqref="L18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4.28515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121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56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160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120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122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123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124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/>
      <c r="B14" s="5">
        <v>255000</v>
      </c>
      <c r="C14" s="5">
        <v>132388.13</v>
      </c>
      <c r="D14" s="5">
        <f>B14-C14</f>
        <v>122611.87</v>
      </c>
      <c r="E14" s="5">
        <v>0</v>
      </c>
      <c r="F14" s="35">
        <f>B14-C14</f>
        <v>122611.87</v>
      </c>
      <c r="G14" s="7">
        <f>B35</f>
        <v>0</v>
      </c>
      <c r="H14" s="25">
        <f>F14-G14</f>
        <v>122611.87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B7:G7" xr:uid="{A2E67152-CBCE-4D98-84D5-608224832D2D}">
      <formula1>"Bold, Fortlev, Suno"</formula1>
    </dataValidation>
    <dataValidation type="list" allowBlank="1" showInputMessage="1" showErrorMessage="1" sqref="H6:H12 H15:H1048576 H1:H3" xr:uid="{B5F24660-A396-4C50-A772-4E5606FDE2E0}">
      <formula1>"Bold, Fortlev, Suno, Pro-labore, Conta Sicoob, Dinheiro, Compra Carro"</formula1>
    </dataValidation>
    <dataValidation type="list" allowBlank="1" showInputMessage="1" showErrorMessage="1" sqref="C17:C34" xr:uid="{8BDCF212-5196-4D77-93EC-346FC5E4FCC8}">
      <formula1>"SIM, NÃO"</formula1>
    </dataValidation>
  </dataValidations>
  <hyperlinks>
    <hyperlink ref="B10" r:id="rId1" xr:uid="{1DA1BBE5-938B-453F-B085-4CF43FC14113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31DF-EA39-4F93-81B2-F1567F49E870}">
  <dimension ref="A1:H36"/>
  <sheetViews>
    <sheetView topLeftCell="A7" workbookViewId="0">
      <selection activeCell="J20" sqref="J20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126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127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18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125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128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153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154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/>
      <c r="B14" s="5">
        <v>19720</v>
      </c>
      <c r="C14" s="5">
        <v>12740</v>
      </c>
      <c r="D14" s="5">
        <f>B14-C14</f>
        <v>6980</v>
      </c>
      <c r="E14" s="5">
        <v>0</v>
      </c>
      <c r="F14" s="35">
        <f>B14-C14</f>
        <v>6980</v>
      </c>
      <c r="G14" s="7">
        <f>B36</f>
        <v>750</v>
      </c>
      <c r="H14" s="25">
        <f>F14-G14</f>
        <v>6230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ht="15.75" thickBot="1" x14ac:dyDescent="0.3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ht="15.75" thickBot="1" x14ac:dyDescent="0.3">
      <c r="A18" s="50">
        <v>46118</v>
      </c>
      <c r="B18" s="14">
        <v>250</v>
      </c>
      <c r="C18" s="39" t="s">
        <v>68</v>
      </c>
      <c r="D18" s="77"/>
      <c r="E18" s="78"/>
      <c r="F18" s="78"/>
      <c r="G18" s="79"/>
      <c r="H18" s="15" t="s">
        <v>59</v>
      </c>
    </row>
    <row r="19" spans="1:8" ht="15.75" thickBot="1" x14ac:dyDescent="0.3">
      <c r="A19" s="51">
        <v>46122</v>
      </c>
      <c r="B19" s="14">
        <v>250</v>
      </c>
      <c r="C19" s="39" t="s">
        <v>68</v>
      </c>
      <c r="D19" s="41"/>
      <c r="E19" s="42"/>
      <c r="F19" s="42"/>
      <c r="G19" s="43"/>
      <c r="H19" s="15" t="s">
        <v>59</v>
      </c>
    </row>
    <row r="20" spans="1:8" ht="15.75" thickBot="1" x14ac:dyDescent="0.3">
      <c r="A20" s="51">
        <v>46129</v>
      </c>
      <c r="B20" s="14">
        <v>250</v>
      </c>
      <c r="C20" s="39" t="s">
        <v>68</v>
      </c>
      <c r="D20" s="77"/>
      <c r="E20" s="78"/>
      <c r="F20" s="78"/>
      <c r="G20" s="79"/>
      <c r="H20" s="15" t="s">
        <v>59</v>
      </c>
    </row>
    <row r="21" spans="1:8" ht="15.75" thickBot="1" x14ac:dyDescent="0.3">
      <c r="A21" s="51">
        <v>46136</v>
      </c>
      <c r="B21" s="14">
        <v>250</v>
      </c>
      <c r="C21" s="39"/>
      <c r="D21" s="77"/>
      <c r="E21" s="78"/>
      <c r="F21" s="78"/>
      <c r="G21" s="79"/>
      <c r="H21" s="15"/>
    </row>
    <row r="22" spans="1:8" ht="15.75" thickBot="1" x14ac:dyDescent="0.3">
      <c r="A22" s="51">
        <v>46143</v>
      </c>
      <c r="B22" s="14">
        <v>250</v>
      </c>
      <c r="C22" s="39"/>
      <c r="D22" s="77"/>
      <c r="E22" s="78"/>
      <c r="F22" s="78"/>
      <c r="G22" s="79"/>
      <c r="H22" s="15"/>
    </row>
    <row r="23" spans="1:8" ht="15.75" thickBot="1" x14ac:dyDescent="0.3">
      <c r="A23" s="51">
        <v>46150</v>
      </c>
      <c r="B23" s="14">
        <v>250</v>
      </c>
      <c r="C23" s="39"/>
      <c r="D23" s="77"/>
      <c r="E23" s="78"/>
      <c r="F23" s="78"/>
      <c r="G23" s="79"/>
      <c r="H23" s="15"/>
    </row>
    <row r="24" spans="1:8" ht="15.75" thickBot="1" x14ac:dyDescent="0.3">
      <c r="A24" s="51">
        <v>46157</v>
      </c>
      <c r="B24" s="14">
        <v>250</v>
      </c>
      <c r="C24" s="39"/>
      <c r="D24" s="77"/>
      <c r="E24" s="78"/>
      <c r="F24" s="78"/>
      <c r="G24" s="79"/>
      <c r="H24" s="15"/>
    </row>
    <row r="25" spans="1:8" ht="15.75" thickBot="1" x14ac:dyDescent="0.3">
      <c r="A25" s="51">
        <v>46164</v>
      </c>
      <c r="B25" s="14">
        <v>250</v>
      </c>
      <c r="C25" s="39"/>
      <c r="D25" s="77"/>
      <c r="E25" s="78"/>
      <c r="F25" s="78"/>
      <c r="G25" s="79"/>
      <c r="H25" s="15"/>
    </row>
    <row r="26" spans="1:8" ht="15.75" thickBot="1" x14ac:dyDescent="0.3">
      <c r="A26" s="51">
        <v>46171</v>
      </c>
      <c r="B26" s="14">
        <v>250</v>
      </c>
      <c r="C26" s="39"/>
      <c r="D26" s="77"/>
      <c r="E26" s="78"/>
      <c r="F26" s="78"/>
      <c r="G26" s="79"/>
      <c r="H26" s="15"/>
    </row>
    <row r="27" spans="1:8" ht="15.75" thickBot="1" x14ac:dyDescent="0.3">
      <c r="A27" s="51">
        <v>46178</v>
      </c>
      <c r="B27" s="14">
        <v>250</v>
      </c>
      <c r="C27" s="39"/>
      <c r="D27" s="77"/>
      <c r="E27" s="78"/>
      <c r="F27" s="78"/>
      <c r="G27" s="79"/>
      <c r="H27" s="15"/>
    </row>
    <row r="28" spans="1:8" ht="15.75" thickBot="1" x14ac:dyDescent="0.3">
      <c r="A28" s="51">
        <v>46185</v>
      </c>
      <c r="B28" s="14">
        <v>250</v>
      </c>
      <c r="C28" s="15"/>
      <c r="D28" s="77"/>
      <c r="E28" s="78"/>
      <c r="F28" s="78"/>
      <c r="G28" s="79"/>
      <c r="H28" s="15"/>
    </row>
    <row r="29" spans="1:8" ht="15.75" thickBot="1" x14ac:dyDescent="0.3">
      <c r="A29" s="51">
        <v>46192</v>
      </c>
      <c r="B29" s="14">
        <v>250</v>
      </c>
      <c r="C29" s="4"/>
      <c r="D29" s="74"/>
      <c r="E29" s="75"/>
      <c r="F29" s="75"/>
      <c r="G29" s="76"/>
      <c r="H29" s="4"/>
    </row>
    <row r="30" spans="1:8" ht="15.75" thickBot="1" x14ac:dyDescent="0.3">
      <c r="A30" s="51">
        <v>46199</v>
      </c>
      <c r="B30" s="14">
        <v>250</v>
      </c>
      <c r="C30" s="15"/>
      <c r="D30" s="77"/>
      <c r="E30" s="78"/>
      <c r="F30" s="78"/>
      <c r="G30" s="79"/>
      <c r="H30" s="15"/>
    </row>
    <row r="31" spans="1:8" ht="15.75" thickBot="1" x14ac:dyDescent="0.3">
      <c r="A31" s="51">
        <v>46206</v>
      </c>
      <c r="B31" s="14">
        <v>250</v>
      </c>
      <c r="C31" s="4"/>
      <c r="D31" s="74"/>
      <c r="E31" s="75"/>
      <c r="F31" s="75"/>
      <c r="G31" s="76"/>
      <c r="H31" s="4"/>
    </row>
    <row r="32" spans="1:8" ht="15.75" thickBot="1" x14ac:dyDescent="0.3">
      <c r="A32" s="51">
        <v>46213</v>
      </c>
      <c r="B32" s="14">
        <v>250</v>
      </c>
      <c r="C32" s="15"/>
      <c r="D32" s="77"/>
      <c r="E32" s="78"/>
      <c r="F32" s="78"/>
      <c r="G32" s="79"/>
      <c r="H32" s="15"/>
    </row>
    <row r="33" spans="1:8" ht="15.75" thickBot="1" x14ac:dyDescent="0.3">
      <c r="A33" s="51">
        <v>46220</v>
      </c>
      <c r="B33" s="14">
        <v>250</v>
      </c>
      <c r="C33" s="4"/>
      <c r="D33" s="74"/>
      <c r="E33" s="75"/>
      <c r="F33" s="75"/>
      <c r="G33" s="76"/>
      <c r="H33" s="4"/>
    </row>
    <row r="34" spans="1:8" ht="15.75" thickBot="1" x14ac:dyDescent="0.3">
      <c r="A34" s="51">
        <v>46227</v>
      </c>
      <c r="B34" s="14">
        <v>250</v>
      </c>
      <c r="C34" s="15"/>
      <c r="D34" s="77"/>
      <c r="E34" s="78"/>
      <c r="F34" s="78"/>
      <c r="G34" s="79"/>
      <c r="H34" s="15"/>
    </row>
    <row r="35" spans="1:8" x14ac:dyDescent="0.25">
      <c r="A35" s="15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750</v>
      </c>
      <c r="C36" s="74"/>
      <c r="D36" s="75"/>
      <c r="E36" s="75"/>
      <c r="F36" s="75"/>
      <c r="G36" s="75"/>
      <c r="H36" s="76"/>
    </row>
  </sheetData>
  <mergeCells count="33"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</mergeCells>
  <dataValidations count="3">
    <dataValidation type="list" allowBlank="1" showInputMessage="1" showErrorMessage="1" sqref="C17:C35" xr:uid="{E4EFA33D-BAA8-4D96-A254-A3A745085637}">
      <formula1>"SIM, NÃO"</formula1>
    </dataValidation>
    <dataValidation type="list" allowBlank="1" showInputMessage="1" showErrorMessage="1" sqref="H6:H12 H15:H1048576 H1:H3" xr:uid="{DFEDF9C0-48AC-4C76-B0BB-C00007638049}">
      <formula1>"Bold, Fortlev, Suno, Pro-labore, Conta Sicoob, Dinheiro, Compra Carro"</formula1>
    </dataValidation>
    <dataValidation type="list" allowBlank="1" showInputMessage="1" showErrorMessage="1" sqref="B7:G7" xr:uid="{B0999048-6D93-47E2-9EB2-581CEFA2C425}">
      <formula1>"Bold, Fortlev, Suno"</formula1>
    </dataValidation>
  </dataValidations>
  <hyperlinks>
    <hyperlink ref="B10" r:id="rId1" xr:uid="{657B0195-12E4-44EA-92C7-E8169FDB3DB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B526-CCA3-42E0-9C7F-7CCC019ADC13}">
  <dimension ref="A1:H36"/>
  <sheetViews>
    <sheetView workbookViewId="0">
      <selection activeCell="B2" sqref="B2:H2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155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160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12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156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157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158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159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/>
      <c r="B14" s="5">
        <v>25000</v>
      </c>
      <c r="C14" s="5"/>
      <c r="D14" s="5">
        <f>B14-C14</f>
        <v>25000</v>
      </c>
      <c r="E14" s="5">
        <v>0</v>
      </c>
      <c r="F14" s="35">
        <f>B14-C14</f>
        <v>25000</v>
      </c>
      <c r="G14" s="7"/>
      <c r="H14" s="25">
        <f>F14-G14</f>
        <v>25000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>
        <v>46113</v>
      </c>
      <c r="B18" s="52">
        <v>1000</v>
      </c>
      <c r="C18" s="39"/>
      <c r="D18" s="77"/>
      <c r="E18" s="78"/>
      <c r="F18" s="78"/>
      <c r="G18" s="79"/>
      <c r="H18" s="15"/>
    </row>
    <row r="19" spans="1:8" x14ac:dyDescent="0.25">
      <c r="A19" s="55">
        <v>46143</v>
      </c>
      <c r="B19" s="52">
        <v>1000</v>
      </c>
      <c r="C19" s="39"/>
      <c r="D19" s="41"/>
      <c r="E19" s="42"/>
      <c r="F19" s="42"/>
      <c r="G19" s="43"/>
      <c r="H19" s="15"/>
    </row>
    <row r="20" spans="1:8" x14ac:dyDescent="0.25">
      <c r="A20" s="55">
        <v>46174</v>
      </c>
      <c r="B20" s="52">
        <v>1000</v>
      </c>
      <c r="C20" s="39"/>
      <c r="D20" s="77"/>
      <c r="E20" s="78"/>
      <c r="F20" s="78"/>
      <c r="G20" s="79"/>
      <c r="H20" s="15"/>
    </row>
    <row r="21" spans="1:8" x14ac:dyDescent="0.25">
      <c r="A21" s="55">
        <v>46204</v>
      </c>
      <c r="B21" s="52">
        <v>1000</v>
      </c>
      <c r="C21" s="39"/>
      <c r="D21" s="77"/>
      <c r="E21" s="78"/>
      <c r="F21" s="78"/>
      <c r="G21" s="79"/>
      <c r="H21" s="15"/>
    </row>
    <row r="22" spans="1:8" x14ac:dyDescent="0.25">
      <c r="A22" s="55"/>
      <c r="B22" s="52"/>
      <c r="C22" s="39"/>
      <c r="D22" s="77"/>
      <c r="E22" s="78"/>
      <c r="F22" s="78"/>
      <c r="G22" s="79"/>
      <c r="H22" s="15"/>
    </row>
    <row r="23" spans="1:8" x14ac:dyDescent="0.25">
      <c r="A23" s="55"/>
      <c r="B23" s="52"/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B7:G7" xr:uid="{3B32CE86-659A-47F0-B2E4-7398C941EEEB}">
      <formula1>"Bold, Fortlev, Suno"</formula1>
    </dataValidation>
    <dataValidation type="list" allowBlank="1" showInputMessage="1" showErrorMessage="1" sqref="H6:H12 H15:H1048576 H1:H3" xr:uid="{20BC86C8-AD7E-475E-B91B-232E4E732CBF}">
      <formula1>"Bold, Fortlev, Suno, Pro-labore, Conta Sicoob, Dinheiro, Compra Carro"</formula1>
    </dataValidation>
    <dataValidation type="list" allowBlank="1" showInputMessage="1" showErrorMessage="1" sqref="C17:C35" xr:uid="{99DB3745-E4A7-47DC-823E-54F7AB6211A8}">
      <formula1>"SIM, NÃO"</formula1>
    </dataValidation>
  </dataValidations>
  <hyperlinks>
    <hyperlink ref="B10" r:id="rId1" xr:uid="{15EA02D7-6A45-4747-9367-DC456B71D117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8BD7-7C36-44E4-88D4-D5AA92D9AC5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424F-6AE0-4E87-B6AB-6D430D3F9E3C}">
  <dimension ref="A1:H36"/>
  <sheetViews>
    <sheetView topLeftCell="A7" workbookViewId="0">
      <selection activeCell="H18" sqref="H18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96" t="s">
        <v>181</v>
      </c>
      <c r="C2" s="96"/>
      <c r="D2" s="96"/>
      <c r="E2" s="96"/>
      <c r="F2" s="96"/>
      <c r="G2" s="96"/>
      <c r="H2" s="96"/>
    </row>
    <row r="3" spans="1:8" x14ac:dyDescent="0.25">
      <c r="A3" s="34" t="s">
        <v>11</v>
      </c>
      <c r="B3" s="80" t="s">
        <v>161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8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162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163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164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46063</v>
      </c>
      <c r="B14" s="5">
        <v>8800</v>
      </c>
      <c r="C14" s="5"/>
      <c r="D14" s="5">
        <f>B14-C14</f>
        <v>8800</v>
      </c>
      <c r="E14" s="5">
        <v>0</v>
      </c>
      <c r="F14" s="35">
        <f>B14-C14</f>
        <v>8800</v>
      </c>
      <c r="G14" s="7"/>
      <c r="H14" s="25">
        <f>F14-G14</f>
        <v>8800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>
        <v>46063</v>
      </c>
      <c r="B18" s="52">
        <v>3800</v>
      </c>
      <c r="C18" s="39" t="s">
        <v>68</v>
      </c>
      <c r="D18" s="77"/>
      <c r="E18" s="78"/>
      <c r="F18" s="78"/>
      <c r="G18" s="79"/>
      <c r="H18" s="15" t="s">
        <v>52</v>
      </c>
    </row>
    <row r="19" spans="1:8" x14ac:dyDescent="0.25">
      <c r="A19" s="55">
        <v>46091</v>
      </c>
      <c r="B19" s="52">
        <v>1000</v>
      </c>
      <c r="C19" s="39" t="s">
        <v>68</v>
      </c>
      <c r="D19" s="41"/>
      <c r="E19" s="42"/>
      <c r="F19" s="42"/>
      <c r="G19" s="43"/>
      <c r="H19" s="15" t="s">
        <v>59</v>
      </c>
    </row>
    <row r="20" spans="1:8" x14ac:dyDescent="0.25">
      <c r="A20" s="55">
        <v>46122</v>
      </c>
      <c r="B20" s="52">
        <v>1000</v>
      </c>
      <c r="C20" s="39" t="s">
        <v>68</v>
      </c>
      <c r="D20" s="77"/>
      <c r="E20" s="78"/>
      <c r="F20" s="78"/>
      <c r="G20" s="79"/>
      <c r="H20" s="15" t="s">
        <v>59</v>
      </c>
    </row>
    <row r="21" spans="1:8" x14ac:dyDescent="0.25">
      <c r="A21" s="55">
        <v>46152</v>
      </c>
      <c r="B21" s="52">
        <v>1000</v>
      </c>
      <c r="C21" s="39"/>
      <c r="D21" s="77"/>
      <c r="E21" s="78"/>
      <c r="F21" s="78"/>
      <c r="G21" s="79"/>
      <c r="H21" s="15"/>
    </row>
    <row r="22" spans="1:8" x14ac:dyDescent="0.25">
      <c r="A22" s="55">
        <v>46183</v>
      </c>
      <c r="B22" s="52">
        <v>1000</v>
      </c>
      <c r="C22" s="39"/>
      <c r="D22" s="77"/>
      <c r="E22" s="78"/>
      <c r="F22" s="78"/>
      <c r="G22" s="79"/>
      <c r="H22" s="15"/>
    </row>
    <row r="23" spans="1:8" x14ac:dyDescent="0.25">
      <c r="A23" s="55">
        <v>46213</v>
      </c>
      <c r="B23" s="52">
        <v>1000</v>
      </c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5800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C17:C35" xr:uid="{B23222A8-E84D-444F-9540-16DED9C45D57}">
      <formula1>"SIM, NÃO"</formula1>
    </dataValidation>
    <dataValidation type="list" allowBlank="1" showInputMessage="1" showErrorMessage="1" sqref="H6:H12 H15:H1048576 H1:H3" xr:uid="{1CC6FB2B-BE0B-4A95-A50E-28BDCF666A95}">
      <formula1>"Bold, Fortlev, Suno, Pro-labore, Conta Sicoob, Dinheiro, Compra Carro"</formula1>
    </dataValidation>
    <dataValidation type="list" allowBlank="1" showInputMessage="1" showErrorMessage="1" sqref="B7:G7" xr:uid="{743C2F69-99B4-4E5C-AD85-13216EFA72C6}">
      <formula1>"Bold, Fortlev, Suno"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DAE6-0F30-42F4-9467-0E7E236F7FA0}">
  <dimension ref="A1:H36"/>
  <sheetViews>
    <sheetView workbookViewId="0">
      <selection activeCell="B9" sqref="B9:H9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165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168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/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167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166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46101</v>
      </c>
      <c r="B14" s="5">
        <v>18000</v>
      </c>
      <c r="C14" s="5">
        <v>10389</v>
      </c>
      <c r="D14" s="5">
        <f>B14-C14</f>
        <v>7611</v>
      </c>
      <c r="E14" s="5">
        <v>0</v>
      </c>
      <c r="F14" s="35">
        <f>B14-C14</f>
        <v>7611</v>
      </c>
      <c r="G14" s="7"/>
      <c r="H14" s="25">
        <f>F14-G14</f>
        <v>7611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/>
      <c r="B18" s="52"/>
      <c r="C18" s="39"/>
      <c r="D18" s="77"/>
      <c r="E18" s="78"/>
      <c r="F18" s="78"/>
      <c r="G18" s="79"/>
      <c r="H18" s="15"/>
    </row>
    <row r="19" spans="1:8" x14ac:dyDescent="0.25">
      <c r="A19" s="55"/>
      <c r="B19" s="52"/>
      <c r="C19" s="39"/>
      <c r="D19" s="41"/>
      <c r="E19" s="42"/>
      <c r="F19" s="42"/>
      <c r="G19" s="43"/>
      <c r="H19" s="15"/>
    </row>
    <row r="20" spans="1:8" x14ac:dyDescent="0.25">
      <c r="A20" s="55"/>
      <c r="B20" s="52"/>
      <c r="C20" s="39"/>
      <c r="D20" s="77"/>
      <c r="E20" s="78"/>
      <c r="F20" s="78"/>
      <c r="G20" s="79"/>
      <c r="H20" s="15"/>
    </row>
    <row r="21" spans="1:8" x14ac:dyDescent="0.25">
      <c r="A21" s="55"/>
      <c r="B21" s="52"/>
      <c r="C21" s="39"/>
      <c r="D21" s="77"/>
      <c r="E21" s="78"/>
      <c r="F21" s="78"/>
      <c r="G21" s="79"/>
      <c r="H21" s="15"/>
    </row>
    <row r="22" spans="1:8" x14ac:dyDescent="0.25">
      <c r="A22" s="55"/>
      <c r="B22" s="52"/>
      <c r="C22" s="39"/>
      <c r="D22" s="77"/>
      <c r="E22" s="78"/>
      <c r="F22" s="78"/>
      <c r="G22" s="79"/>
      <c r="H22" s="15"/>
    </row>
    <row r="23" spans="1:8" x14ac:dyDescent="0.25">
      <c r="A23" s="55"/>
      <c r="B23" s="52"/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B7:G7" xr:uid="{847F2D34-6604-43AC-A1C2-10BCC3B942DF}">
      <formula1>"Bold, Fortlev, Suno"</formula1>
    </dataValidation>
    <dataValidation type="list" allowBlank="1" showInputMessage="1" showErrorMessage="1" sqref="H6:H12 H15:H1048576 H1:H3" xr:uid="{264A0BCE-B135-4836-AC03-DF6E9C77BD87}">
      <formula1>"Bold, Fortlev, Suno, Pro-labore, Conta Sicoob, Dinheiro, Compra Carro"</formula1>
    </dataValidation>
    <dataValidation type="list" allowBlank="1" showInputMessage="1" showErrorMessage="1" sqref="C17:C35" xr:uid="{2E7140E6-0370-4107-9D11-CC46EFBC2E4D}">
      <formula1>"SIM, 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669F-2372-4063-9E0D-C3F0644C853A}">
  <dimension ref="A1:H36"/>
  <sheetViews>
    <sheetView workbookViewId="0">
      <selection activeCell="B6" sqref="B6:H6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169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168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/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173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/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170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171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172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/>
      <c r="B14" s="5"/>
      <c r="C14" s="5"/>
      <c r="D14" s="5">
        <f>B14-C14</f>
        <v>0</v>
      </c>
      <c r="E14" s="5">
        <v>0</v>
      </c>
      <c r="F14" s="35">
        <f>B14-C14</f>
        <v>0</v>
      </c>
      <c r="G14" s="7"/>
      <c r="H14" s="25">
        <f>F14-G14</f>
        <v>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/>
      <c r="B18" s="52"/>
      <c r="C18" s="39"/>
      <c r="D18" s="77"/>
      <c r="E18" s="78"/>
      <c r="F18" s="78"/>
      <c r="G18" s="79"/>
      <c r="H18" s="15"/>
    </row>
    <row r="19" spans="1:8" x14ac:dyDescent="0.25">
      <c r="A19" s="55"/>
      <c r="B19" s="52"/>
      <c r="C19" s="39"/>
      <c r="D19" s="41"/>
      <c r="E19" s="42"/>
      <c r="F19" s="42"/>
      <c r="G19" s="43"/>
      <c r="H19" s="15"/>
    </row>
    <row r="20" spans="1:8" x14ac:dyDescent="0.25">
      <c r="A20" s="55"/>
      <c r="B20" s="52"/>
      <c r="C20" s="39"/>
      <c r="D20" s="77"/>
      <c r="E20" s="78"/>
      <c r="F20" s="78"/>
      <c r="G20" s="79"/>
      <c r="H20" s="15"/>
    </row>
    <row r="21" spans="1:8" x14ac:dyDescent="0.25">
      <c r="A21" s="55"/>
      <c r="B21" s="52"/>
      <c r="C21" s="39"/>
      <c r="D21" s="77"/>
      <c r="E21" s="78"/>
      <c r="F21" s="78"/>
      <c r="G21" s="79"/>
      <c r="H21" s="15"/>
    </row>
    <row r="22" spans="1:8" x14ac:dyDescent="0.25">
      <c r="A22" s="55"/>
      <c r="B22" s="52"/>
      <c r="C22" s="39"/>
      <c r="D22" s="77"/>
      <c r="E22" s="78"/>
      <c r="F22" s="78"/>
      <c r="G22" s="79"/>
      <c r="H22" s="15"/>
    </row>
    <row r="23" spans="1:8" x14ac:dyDescent="0.25">
      <c r="A23" s="55"/>
      <c r="B23" s="52"/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C17:C35" xr:uid="{7AF66AAF-8673-44D6-A770-3A481D314737}">
      <formula1>"SIM, NÃO"</formula1>
    </dataValidation>
    <dataValidation type="list" allowBlank="1" showInputMessage="1" showErrorMessage="1" sqref="H6:H12 H15:H1048576 H1:H3" xr:uid="{3101BBB1-1D71-4073-89F2-0AD60FA08249}">
      <formula1>"Bold, Fortlev, Suno, Pro-labore, Conta Sicoob, Dinheiro, Compra Carro"</formula1>
    </dataValidation>
    <dataValidation type="list" allowBlank="1" showInputMessage="1" showErrorMessage="1" sqref="B7:G7" xr:uid="{90055AF6-40AA-40FA-B52F-89E92A7852D8}">
      <formula1>"Bold, Fortlev, Suno"</formula1>
    </dataValidation>
  </dataValidations>
  <hyperlinks>
    <hyperlink ref="B10" r:id="rId1" xr:uid="{CB6A4441-E299-484B-88CE-4AA871647EAC}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09A8-CC69-4981-94FD-0D6885B8E072}">
  <dimension ref="A1:H36"/>
  <sheetViews>
    <sheetView workbookViewId="0">
      <selection activeCell="J19" sqref="J19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2.14062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174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168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4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175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/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176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177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178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46078</v>
      </c>
      <c r="B14" s="5">
        <v>5500</v>
      </c>
      <c r="C14" s="5"/>
      <c r="D14" s="5">
        <v>5000</v>
      </c>
      <c r="E14" s="5">
        <v>500</v>
      </c>
      <c r="F14" s="35">
        <f>B14-C14</f>
        <v>5500</v>
      </c>
      <c r="G14" s="7"/>
      <c r="H14" s="25">
        <f>F14-G14</f>
        <v>5500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ht="15.75" thickBot="1" x14ac:dyDescent="0.3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ht="15.75" thickBot="1" x14ac:dyDescent="0.3">
      <c r="A18" s="49">
        <v>46137</v>
      </c>
      <c r="B18" s="52">
        <v>500</v>
      </c>
      <c r="C18" s="39" t="s">
        <v>68</v>
      </c>
      <c r="D18" s="77"/>
      <c r="E18" s="78"/>
      <c r="F18" s="78"/>
      <c r="G18" s="79"/>
      <c r="H18" s="15" t="s">
        <v>59</v>
      </c>
    </row>
    <row r="19" spans="1:8" ht="15.75" thickBot="1" x14ac:dyDescent="0.3">
      <c r="A19" s="58">
        <v>46167</v>
      </c>
      <c r="B19" s="52">
        <v>500</v>
      </c>
      <c r="C19" s="39"/>
      <c r="D19" s="41"/>
      <c r="E19" s="42"/>
      <c r="F19" s="42"/>
      <c r="G19" s="43"/>
      <c r="H19" s="15"/>
    </row>
    <row r="20" spans="1:8" ht="15.75" thickBot="1" x14ac:dyDescent="0.3">
      <c r="A20" s="58">
        <v>46198</v>
      </c>
      <c r="B20" s="52">
        <v>500</v>
      </c>
      <c r="C20" s="39"/>
      <c r="D20" s="77"/>
      <c r="E20" s="78"/>
      <c r="F20" s="78"/>
      <c r="G20" s="79"/>
      <c r="H20" s="15"/>
    </row>
    <row r="21" spans="1:8" ht="15.75" thickBot="1" x14ac:dyDescent="0.3">
      <c r="A21" s="58">
        <v>46228</v>
      </c>
      <c r="B21" s="52">
        <v>500</v>
      </c>
      <c r="C21" s="39"/>
      <c r="D21" s="77"/>
      <c r="E21" s="78"/>
      <c r="F21" s="78"/>
      <c r="G21" s="79"/>
      <c r="H21" s="15"/>
    </row>
    <row r="22" spans="1:8" ht="15.75" thickBot="1" x14ac:dyDescent="0.3">
      <c r="A22" s="58">
        <v>46259</v>
      </c>
      <c r="B22" s="52">
        <v>500</v>
      </c>
      <c r="C22" s="39"/>
      <c r="D22" s="77"/>
      <c r="E22" s="78"/>
      <c r="F22" s="78"/>
      <c r="G22" s="79"/>
      <c r="H22" s="15"/>
    </row>
    <row r="23" spans="1:8" ht="15.75" thickBot="1" x14ac:dyDescent="0.3">
      <c r="A23" s="58">
        <v>46290</v>
      </c>
      <c r="B23" s="52">
        <v>500</v>
      </c>
      <c r="C23" s="39"/>
      <c r="D23" s="77"/>
      <c r="E23" s="78"/>
      <c r="F23" s="78"/>
      <c r="G23" s="79"/>
      <c r="H23" s="15"/>
    </row>
    <row r="24" spans="1:8" ht="15.75" thickBot="1" x14ac:dyDescent="0.3">
      <c r="A24" s="58">
        <v>46320</v>
      </c>
      <c r="B24" s="52">
        <v>500</v>
      </c>
      <c r="C24" s="39"/>
      <c r="D24" s="77"/>
      <c r="E24" s="78"/>
      <c r="F24" s="78"/>
      <c r="G24" s="79"/>
      <c r="H24" s="15"/>
    </row>
    <row r="25" spans="1:8" ht="15.75" thickBot="1" x14ac:dyDescent="0.3">
      <c r="A25" s="58">
        <v>46351</v>
      </c>
      <c r="B25" s="52">
        <v>500</v>
      </c>
      <c r="C25" s="39"/>
      <c r="D25" s="77"/>
      <c r="E25" s="78"/>
      <c r="F25" s="78"/>
      <c r="G25" s="79"/>
      <c r="H25" s="15"/>
    </row>
    <row r="26" spans="1:8" ht="15.75" thickBot="1" x14ac:dyDescent="0.3">
      <c r="A26" s="58">
        <v>46352</v>
      </c>
      <c r="B26" s="52">
        <v>500</v>
      </c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500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B7:G7" xr:uid="{AD693DFB-37FA-432C-A786-DF26AA45C0BD}">
      <formula1>"Bold, Fortlev, Suno"</formula1>
    </dataValidation>
    <dataValidation type="list" allowBlank="1" showInputMessage="1" showErrorMessage="1" sqref="H6:H12 H15:H1048576 H1:H3" xr:uid="{4BA2ED63-5475-48F5-85A0-EAAA2DE9FDA7}">
      <formula1>"Bold, Fortlev, Suno, Pro-labore, Conta Sicoob, Dinheiro, Compra Carro"</formula1>
    </dataValidation>
    <dataValidation type="list" allowBlank="1" showInputMessage="1" showErrorMessage="1" sqref="C17:C35" xr:uid="{73439A21-F537-4651-9FC3-9340B6505759}">
      <formula1>"SIM, NÃO"</formula1>
    </dataValidation>
  </dataValidations>
  <hyperlinks>
    <hyperlink ref="B10" r:id="rId1" xr:uid="{7B9E868D-E59A-4CA1-BABD-0EC7342C2C74}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9933-F9CD-481B-9C28-C53C23C1BC09}">
  <dimension ref="A1:H36"/>
  <sheetViews>
    <sheetView workbookViewId="0">
      <selection activeCell="B8" sqref="B8:H8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180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168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/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/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/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/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46134</v>
      </c>
      <c r="B14" s="5">
        <v>1500</v>
      </c>
      <c r="C14" s="5"/>
      <c r="D14" s="5">
        <f>B14-C14</f>
        <v>1500</v>
      </c>
      <c r="E14" s="5">
        <v>0</v>
      </c>
      <c r="F14" s="35">
        <f>B14-C14</f>
        <v>1500</v>
      </c>
      <c r="G14" s="7"/>
      <c r="H14" s="25">
        <f>F14-G14</f>
        <v>1500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/>
      <c r="B18" s="52"/>
      <c r="C18" s="39"/>
      <c r="D18" s="77"/>
      <c r="E18" s="78"/>
      <c r="F18" s="78"/>
      <c r="G18" s="79"/>
      <c r="H18" s="15"/>
    </row>
    <row r="19" spans="1:8" x14ac:dyDescent="0.25">
      <c r="A19" s="55"/>
      <c r="B19" s="52"/>
      <c r="C19" s="39"/>
      <c r="D19" s="41"/>
      <c r="E19" s="42"/>
      <c r="F19" s="42"/>
      <c r="G19" s="43"/>
      <c r="H19" s="15"/>
    </row>
    <row r="20" spans="1:8" x14ac:dyDescent="0.25">
      <c r="A20" s="55"/>
      <c r="B20" s="52"/>
      <c r="C20" s="39"/>
      <c r="D20" s="77"/>
      <c r="E20" s="78"/>
      <c r="F20" s="78"/>
      <c r="G20" s="79"/>
      <c r="H20" s="15"/>
    </row>
    <row r="21" spans="1:8" x14ac:dyDescent="0.25">
      <c r="A21" s="55"/>
      <c r="B21" s="52"/>
      <c r="C21" s="39"/>
      <c r="D21" s="77"/>
      <c r="E21" s="78"/>
      <c r="F21" s="78"/>
      <c r="G21" s="79"/>
      <c r="H21" s="15"/>
    </row>
    <row r="22" spans="1:8" x14ac:dyDescent="0.25">
      <c r="A22" s="55"/>
      <c r="B22" s="52"/>
      <c r="C22" s="39"/>
      <c r="D22" s="77"/>
      <c r="E22" s="78"/>
      <c r="F22" s="78"/>
      <c r="G22" s="79"/>
      <c r="H22" s="15"/>
    </row>
    <row r="23" spans="1:8" x14ac:dyDescent="0.25">
      <c r="A23" s="55"/>
      <c r="B23" s="52"/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C17:C35" xr:uid="{52D5BC3D-0D5F-45F9-B258-16FBF2ABD47A}">
      <formula1>"SIM, NÃO"</formula1>
    </dataValidation>
    <dataValidation type="list" allowBlank="1" showInputMessage="1" showErrorMessage="1" sqref="H6:H12 H15:H1048576 H1:H3" xr:uid="{CE80F4F9-3CBD-43C4-878B-214036F59C2B}">
      <formula1>"Bold, Fortlev, Suno, Pro-labore, Conta Sicoob, Dinheiro, Compra Carro"</formula1>
    </dataValidation>
    <dataValidation type="list" allowBlank="1" showInputMessage="1" showErrorMessage="1" sqref="B7:G7" xr:uid="{1FC834BA-A455-4A75-8282-06A6C655A589}">
      <formula1>"Bold, Fortlev, Suno"</formula1>
    </dataValidation>
  </dataValidation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BDE3-CB81-4A81-AAB1-63F73F8D349C}">
  <dimension ref="A1:H36"/>
  <sheetViews>
    <sheetView topLeftCell="A19" workbookViewId="0">
      <selection activeCell="B36" sqref="B36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2.14062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182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168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4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173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/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170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171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172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45880</v>
      </c>
      <c r="B14" s="5">
        <v>27000</v>
      </c>
      <c r="C14" s="5">
        <v>23290</v>
      </c>
      <c r="D14" s="5">
        <f>B14-C14</f>
        <v>3710</v>
      </c>
      <c r="E14" s="5">
        <v>3710</v>
      </c>
      <c r="F14" s="35">
        <f>B14-C14</f>
        <v>3710</v>
      </c>
      <c r="G14" s="7"/>
      <c r="H14" s="25">
        <f>F14-G14</f>
        <v>3710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 t="s">
        <v>183</v>
      </c>
      <c r="B18" s="52">
        <v>500</v>
      </c>
      <c r="C18" s="39"/>
      <c r="D18" s="77"/>
      <c r="E18" s="78"/>
      <c r="F18" s="78"/>
      <c r="G18" s="79"/>
      <c r="H18" s="15"/>
    </row>
    <row r="19" spans="1:8" x14ac:dyDescent="0.25">
      <c r="A19" s="55">
        <v>46138</v>
      </c>
      <c r="B19" s="52">
        <v>500</v>
      </c>
      <c r="C19" s="39" t="s">
        <v>68</v>
      </c>
      <c r="D19" s="41"/>
      <c r="E19" s="42"/>
      <c r="F19" s="42"/>
      <c r="G19" s="43"/>
      <c r="H19" s="15"/>
    </row>
    <row r="20" spans="1:8" x14ac:dyDescent="0.25">
      <c r="A20" s="55">
        <v>46139</v>
      </c>
      <c r="B20" s="52">
        <v>500</v>
      </c>
      <c r="C20" s="39"/>
      <c r="D20" s="77"/>
      <c r="E20" s="78"/>
      <c r="F20" s="78"/>
      <c r="G20" s="79"/>
      <c r="H20" s="15"/>
    </row>
    <row r="21" spans="1:8" x14ac:dyDescent="0.25">
      <c r="A21" s="55">
        <v>46140</v>
      </c>
      <c r="B21" s="52">
        <v>500</v>
      </c>
      <c r="C21" s="39"/>
      <c r="D21" s="77"/>
      <c r="E21" s="78"/>
      <c r="F21" s="78"/>
      <c r="G21" s="79"/>
      <c r="H21" s="15"/>
    </row>
    <row r="22" spans="1:8" x14ac:dyDescent="0.25">
      <c r="A22" s="55">
        <v>46141</v>
      </c>
      <c r="B22" s="52">
        <v>500</v>
      </c>
      <c r="C22" s="39"/>
      <c r="D22" s="77"/>
      <c r="E22" s="78"/>
      <c r="F22" s="78"/>
      <c r="G22" s="79"/>
      <c r="H22" s="15"/>
    </row>
    <row r="23" spans="1:8" x14ac:dyDescent="0.25">
      <c r="A23" s="55">
        <v>46142</v>
      </c>
      <c r="B23" s="52">
        <v>500</v>
      </c>
      <c r="C23" s="39"/>
      <c r="D23" s="77"/>
      <c r="E23" s="78"/>
      <c r="F23" s="78"/>
      <c r="G23" s="79"/>
      <c r="H23" s="15"/>
    </row>
    <row r="24" spans="1:8" x14ac:dyDescent="0.25">
      <c r="A24" s="55">
        <v>46143</v>
      </c>
      <c r="B24" s="52">
        <v>500</v>
      </c>
      <c r="C24" s="39"/>
      <c r="D24" s="77"/>
      <c r="E24" s="78"/>
      <c r="F24" s="78"/>
      <c r="G24" s="79"/>
      <c r="H24" s="15"/>
    </row>
    <row r="25" spans="1:8" x14ac:dyDescent="0.25">
      <c r="A25" s="55">
        <v>46144</v>
      </c>
      <c r="B25" s="52">
        <v>500</v>
      </c>
      <c r="C25" s="39"/>
      <c r="D25" s="77"/>
      <c r="E25" s="78"/>
      <c r="F25" s="78"/>
      <c r="G25" s="79"/>
      <c r="H25" s="15"/>
    </row>
    <row r="26" spans="1:8" x14ac:dyDescent="0.25">
      <c r="A26" s="55">
        <v>46145</v>
      </c>
      <c r="B26" s="52">
        <v>500</v>
      </c>
      <c r="C26" s="39"/>
      <c r="D26" s="77"/>
      <c r="E26" s="78"/>
      <c r="F26" s="78"/>
      <c r="G26" s="79"/>
      <c r="H26" s="15"/>
    </row>
    <row r="27" spans="1:8" x14ac:dyDescent="0.25">
      <c r="A27" s="55">
        <v>46146</v>
      </c>
      <c r="B27" s="52">
        <v>500</v>
      </c>
      <c r="C27" s="39"/>
      <c r="D27" s="77"/>
      <c r="E27" s="78"/>
      <c r="F27" s="78"/>
      <c r="G27" s="79"/>
      <c r="H27" s="15"/>
    </row>
    <row r="28" spans="1:8" x14ac:dyDescent="0.25">
      <c r="A28" s="55">
        <v>46147</v>
      </c>
      <c r="B28" s="52">
        <v>500</v>
      </c>
      <c r="C28" s="15"/>
      <c r="D28" s="77"/>
      <c r="E28" s="78"/>
      <c r="F28" s="78"/>
      <c r="G28" s="79"/>
      <c r="H28" s="15"/>
    </row>
    <row r="29" spans="1:8" x14ac:dyDescent="0.25">
      <c r="A29" s="55">
        <v>46148</v>
      </c>
      <c r="B29" s="52">
        <v>500</v>
      </c>
      <c r="C29" s="4"/>
      <c r="D29" s="74"/>
      <c r="E29" s="75"/>
      <c r="F29" s="75"/>
      <c r="G29" s="76"/>
      <c r="H29" s="4"/>
    </row>
    <row r="30" spans="1:8" x14ac:dyDescent="0.25">
      <c r="A30" s="55">
        <v>46149</v>
      </c>
      <c r="B30" s="52">
        <v>500</v>
      </c>
      <c r="C30" s="15"/>
      <c r="D30" s="77"/>
      <c r="E30" s="78"/>
      <c r="F30" s="78"/>
      <c r="G30" s="79"/>
      <c r="H30" s="15"/>
    </row>
    <row r="31" spans="1:8" x14ac:dyDescent="0.25">
      <c r="A31" s="55">
        <v>46150</v>
      </c>
      <c r="B31" s="52">
        <v>500</v>
      </c>
      <c r="C31" s="4"/>
      <c r="D31" s="74"/>
      <c r="E31" s="75"/>
      <c r="F31" s="75"/>
      <c r="G31" s="76"/>
      <c r="H31" s="4"/>
    </row>
    <row r="32" spans="1:8" x14ac:dyDescent="0.25">
      <c r="A32" s="55">
        <v>46151</v>
      </c>
      <c r="B32" s="52">
        <v>500</v>
      </c>
      <c r="C32" s="15"/>
      <c r="D32" s="77"/>
      <c r="E32" s="78"/>
      <c r="F32" s="78"/>
      <c r="G32" s="79"/>
      <c r="H32" s="15"/>
    </row>
    <row r="33" spans="1:8" x14ac:dyDescent="0.25">
      <c r="A33" s="55">
        <v>46152</v>
      </c>
      <c r="B33" s="52">
        <v>500</v>
      </c>
      <c r="C33" s="4"/>
      <c r="D33" s="74"/>
      <c r="E33" s="75"/>
      <c r="F33" s="75"/>
      <c r="G33" s="76"/>
      <c r="H33" s="4"/>
    </row>
    <row r="34" spans="1:8" x14ac:dyDescent="0.25">
      <c r="A34" s="55">
        <v>46153</v>
      </c>
      <c r="B34" s="52">
        <v>500</v>
      </c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B7:G7" xr:uid="{9259368C-5D6E-4739-9096-C956F192BC50}">
      <formula1>"Bold, Fortlev, Suno"</formula1>
    </dataValidation>
    <dataValidation type="list" allowBlank="1" showInputMessage="1" showErrorMessage="1" sqref="H6:H12 H15:H1048576 H1:H3" xr:uid="{DE788662-D746-4BED-A8D0-46F235A36504}">
      <formula1>"Bold, Fortlev, Suno, Pro-labore, Conta Sicoob, Dinheiro, Compra Carro"</formula1>
    </dataValidation>
    <dataValidation type="list" allowBlank="1" showInputMessage="1" showErrorMessage="1" sqref="C17:C35" xr:uid="{0BAFC616-2967-4C4E-937D-E194D7F201AC}">
      <formula1>"SIM, NÃO"</formula1>
    </dataValidation>
  </dataValidations>
  <hyperlinks>
    <hyperlink ref="B10" r:id="rId1" xr:uid="{C96B7356-A2EE-4121-9B52-4A02DA91212C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F407-6232-4333-B686-68C0C077A56F}">
  <dimension ref="A1:H35"/>
  <sheetViews>
    <sheetView workbookViewId="0">
      <selection activeCell="A18" sqref="A18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49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50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 t="s">
        <v>51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48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/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6">
        <v>46105</v>
      </c>
      <c r="B14" s="5">
        <v>20000</v>
      </c>
      <c r="C14" s="5">
        <v>11020</v>
      </c>
      <c r="D14" s="5">
        <f>B14-C14</f>
        <v>8980</v>
      </c>
      <c r="E14" s="5">
        <v>0</v>
      </c>
      <c r="F14" s="35">
        <f>B14-C14</f>
        <v>8980</v>
      </c>
      <c r="G14" s="7">
        <f>B35</f>
        <v>0</v>
      </c>
      <c r="H14" s="25">
        <f>F14-G14</f>
        <v>8980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12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4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4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4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4"/>
    </row>
    <row r="27" spans="1:8" x14ac:dyDescent="0.25">
      <c r="A27" s="12"/>
      <c r="B27" s="14"/>
      <c r="C27" s="15"/>
      <c r="D27" s="77"/>
      <c r="E27" s="78"/>
      <c r="F27" s="78"/>
      <c r="G27" s="79"/>
      <c r="H27" s="15"/>
    </row>
    <row r="28" spans="1:8" x14ac:dyDescent="0.25">
      <c r="A28" s="6"/>
      <c r="B28" s="14"/>
      <c r="C28" s="4"/>
      <c r="D28" s="74"/>
      <c r="E28" s="75"/>
      <c r="F28" s="75"/>
      <c r="G28" s="76"/>
      <c r="H28" s="4"/>
    </row>
    <row r="29" spans="1:8" x14ac:dyDescent="0.25">
      <c r="A29" s="15"/>
      <c r="B29" s="14"/>
      <c r="C29" s="15"/>
      <c r="D29" s="77"/>
      <c r="E29" s="78"/>
      <c r="F29" s="78"/>
      <c r="G29" s="79"/>
      <c r="H29" s="15"/>
    </row>
    <row r="30" spans="1:8" x14ac:dyDescent="0.25">
      <c r="A30" s="4"/>
      <c r="B30" s="14"/>
      <c r="C30" s="4"/>
      <c r="D30" s="74"/>
      <c r="E30" s="75"/>
      <c r="F30" s="75"/>
      <c r="G30" s="76"/>
      <c r="H30" s="4"/>
    </row>
    <row r="31" spans="1:8" x14ac:dyDescent="0.25">
      <c r="A31" s="15"/>
      <c r="B31" s="14"/>
      <c r="C31" s="15"/>
      <c r="D31" s="77"/>
      <c r="E31" s="78"/>
      <c r="F31" s="78"/>
      <c r="G31" s="79"/>
      <c r="H31" s="15"/>
    </row>
    <row r="32" spans="1:8" x14ac:dyDescent="0.25">
      <c r="A32" s="4"/>
      <c r="B32" s="14"/>
      <c r="C32" s="4"/>
      <c r="D32" s="74"/>
      <c r="E32" s="75"/>
      <c r="F32" s="75"/>
      <c r="G32" s="76"/>
      <c r="H32" s="4"/>
    </row>
    <row r="33" spans="1:8" x14ac:dyDescent="0.25">
      <c r="A33" s="15"/>
      <c r="B33" s="14"/>
      <c r="C33" s="15"/>
      <c r="D33" s="77"/>
      <c r="E33" s="78"/>
      <c r="F33" s="78"/>
      <c r="G33" s="79"/>
      <c r="H33" s="15"/>
    </row>
    <row r="34" spans="1:8" x14ac:dyDescent="0.25">
      <c r="A34" s="4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C17:C34" xr:uid="{7ADF1C8F-7A35-44C6-BA78-0C70705609BD}">
      <formula1>"SIM, NÃO"</formula1>
    </dataValidation>
    <dataValidation type="list" allowBlank="1" showInputMessage="1" showErrorMessage="1" sqref="H6:H12 H15:H1048576 H1:H3" xr:uid="{D1E9D26D-57A2-49E6-9A57-F89E9A2DFEAF}">
      <formula1>"Bold, Fortlev, Suno, Pro-labore, Conta Sicoob, Dinheiro, Compra Carro"</formula1>
    </dataValidation>
    <dataValidation type="list" allowBlank="1" showInputMessage="1" showErrorMessage="1" sqref="B7:G7" xr:uid="{B9C4DD20-61F2-4BC4-8BCE-CE81E18686FA}">
      <formula1>"Bold, Fortlev, Suno"</formula1>
    </dataValidation>
  </dataValidation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33BE-6016-4703-8A76-0AA01FDAE860}">
  <dimension ref="A1:H36"/>
  <sheetViews>
    <sheetView workbookViewId="0">
      <selection activeCell="B9" sqref="B9:H9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179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185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0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186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/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187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3000</v>
      </c>
      <c r="B14" s="5">
        <v>3000</v>
      </c>
      <c r="C14" s="5"/>
      <c r="D14" s="5">
        <f>B14-C14</f>
        <v>3000</v>
      </c>
      <c r="E14" s="5">
        <v>0</v>
      </c>
      <c r="F14" s="35">
        <f>B14-C14</f>
        <v>3000</v>
      </c>
      <c r="G14" s="7"/>
      <c r="H14" s="25">
        <f>F14-G14</f>
        <v>3000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>
        <v>46120</v>
      </c>
      <c r="B18" s="52">
        <v>1500</v>
      </c>
      <c r="C18" s="39" t="s">
        <v>68</v>
      </c>
      <c r="D18" s="77" t="s">
        <v>184</v>
      </c>
      <c r="E18" s="78"/>
      <c r="F18" s="78"/>
      <c r="G18" s="79"/>
      <c r="H18" s="15" t="s">
        <v>59</v>
      </c>
    </row>
    <row r="19" spans="1:8" x14ac:dyDescent="0.25">
      <c r="A19" s="55">
        <v>46154</v>
      </c>
      <c r="B19" s="52">
        <v>750</v>
      </c>
      <c r="C19" s="39"/>
      <c r="D19" s="77" t="s">
        <v>184</v>
      </c>
      <c r="E19" s="78"/>
      <c r="F19" s="78"/>
      <c r="G19" s="79"/>
      <c r="H19" s="15" t="s">
        <v>59</v>
      </c>
    </row>
    <row r="20" spans="1:8" x14ac:dyDescent="0.25">
      <c r="A20" s="55">
        <v>46185</v>
      </c>
      <c r="B20" s="52">
        <v>750</v>
      </c>
      <c r="C20" s="39"/>
      <c r="D20" s="77" t="s">
        <v>184</v>
      </c>
      <c r="E20" s="78"/>
      <c r="F20" s="78"/>
      <c r="G20" s="79"/>
      <c r="H20" s="15" t="s">
        <v>59</v>
      </c>
    </row>
    <row r="21" spans="1:8" x14ac:dyDescent="0.25">
      <c r="A21" s="55"/>
      <c r="B21" s="52"/>
      <c r="C21" s="39"/>
      <c r="D21" s="77"/>
      <c r="E21" s="78"/>
      <c r="F21" s="78"/>
      <c r="G21" s="79"/>
      <c r="H21" s="15"/>
    </row>
    <row r="22" spans="1:8" x14ac:dyDescent="0.25">
      <c r="A22" s="55"/>
      <c r="B22" s="52"/>
      <c r="C22" s="39"/>
      <c r="D22" s="77"/>
      <c r="E22" s="78"/>
      <c r="F22" s="78"/>
      <c r="G22" s="79"/>
      <c r="H22" s="15"/>
    </row>
    <row r="23" spans="1:8" x14ac:dyDescent="0.25">
      <c r="A23" s="55"/>
      <c r="B23" s="52"/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1500</v>
      </c>
      <c r="C36" s="74"/>
      <c r="D36" s="75"/>
      <c r="E36" s="75"/>
      <c r="F36" s="75"/>
      <c r="G36" s="75"/>
      <c r="H36" s="76"/>
    </row>
  </sheetData>
  <mergeCells count="34">
    <mergeCell ref="B6:H6"/>
    <mergeCell ref="A1:H1"/>
    <mergeCell ref="B2:H2"/>
    <mergeCell ref="B3:H3"/>
    <mergeCell ref="B4:H4"/>
    <mergeCell ref="B5:H5"/>
    <mergeCell ref="D21:G21"/>
    <mergeCell ref="B7:H7"/>
    <mergeCell ref="B8:H8"/>
    <mergeCell ref="B9:H9"/>
    <mergeCell ref="B10:H10"/>
    <mergeCell ref="A11:H11"/>
    <mergeCell ref="A12:H12"/>
    <mergeCell ref="A15:H15"/>
    <mergeCell ref="A16:H16"/>
    <mergeCell ref="D17:G17"/>
    <mergeCell ref="D18:G18"/>
    <mergeCell ref="D20:G20"/>
    <mergeCell ref="D34:G34"/>
    <mergeCell ref="D35:G35"/>
    <mergeCell ref="C36:H36"/>
    <mergeCell ref="D19:G19"/>
    <mergeCell ref="D28:G28"/>
    <mergeCell ref="D29:G29"/>
    <mergeCell ref="D30:G30"/>
    <mergeCell ref="D31:G31"/>
    <mergeCell ref="D32:G32"/>
    <mergeCell ref="D33:G33"/>
    <mergeCell ref="D22:G22"/>
    <mergeCell ref="D23:G23"/>
    <mergeCell ref="D24:G24"/>
    <mergeCell ref="D25:G25"/>
    <mergeCell ref="D26:G26"/>
    <mergeCell ref="D27:G27"/>
  </mergeCells>
  <dataValidations count="3">
    <dataValidation type="list" allowBlank="1" showInputMessage="1" showErrorMessage="1" sqref="C17:C35" xr:uid="{0F3FA425-61FE-4AA9-A688-F39BEF707F55}">
      <formula1>"SIM, NÃO"</formula1>
    </dataValidation>
    <dataValidation type="list" allowBlank="1" showInputMessage="1" showErrorMessage="1" sqref="H6:H12 H15:H1048576 H1:H3" xr:uid="{15B7E4BC-10E7-46EB-B61F-135459174FF9}">
      <formula1>"Bold, Fortlev, Suno, Pro-labore, Conta Sicoob, Dinheiro, Compra Carro"</formula1>
    </dataValidation>
    <dataValidation type="list" allowBlank="1" showInputMessage="1" showErrorMessage="1" sqref="B7:G7" xr:uid="{7F5F6A64-5FBE-47DA-9951-24B27ADA1847}">
      <formula1>"Bold, Fortlev, Suno"</formula1>
    </dataValidation>
  </dataValidation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7077-BFB9-4F8D-B631-FB8CD01C9B5C}">
  <dimension ref="A1:H36"/>
  <sheetViews>
    <sheetView topLeftCell="A13" workbookViewId="0">
      <selection activeCell="C31" sqref="C31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189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168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22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188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/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190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45723</v>
      </c>
      <c r="B14" s="5">
        <v>22000</v>
      </c>
      <c r="C14" s="5"/>
      <c r="D14" s="5">
        <f>B14-C14</f>
        <v>22000</v>
      </c>
      <c r="E14" s="5">
        <v>0</v>
      </c>
      <c r="F14" s="35">
        <f>B14-C14</f>
        <v>22000</v>
      </c>
      <c r="G14" s="7"/>
      <c r="H14" s="25">
        <f>F14-G14</f>
        <v>22000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ht="15.75" thickBot="1" x14ac:dyDescent="0.3">
      <c r="A17" s="53" t="s">
        <v>0</v>
      </c>
      <c r="B17" s="53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ht="15.75" thickBot="1" x14ac:dyDescent="0.3">
      <c r="A18" s="59">
        <v>45728</v>
      </c>
      <c r="B18" s="64">
        <v>10000</v>
      </c>
      <c r="C18" s="47" t="s">
        <v>68</v>
      </c>
      <c r="D18" s="77"/>
      <c r="E18" s="78"/>
      <c r="F18" s="78"/>
      <c r="G18" s="79"/>
      <c r="H18" s="15"/>
    </row>
    <row r="19" spans="1:8" ht="15.75" thickBot="1" x14ac:dyDescent="0.3">
      <c r="A19" s="60">
        <v>45781</v>
      </c>
      <c r="B19" s="64">
        <v>1000</v>
      </c>
      <c r="C19" s="47" t="s">
        <v>68</v>
      </c>
      <c r="D19" s="41"/>
      <c r="E19" s="42"/>
      <c r="F19" s="42"/>
      <c r="G19" s="43"/>
      <c r="H19" s="15"/>
    </row>
    <row r="20" spans="1:8" ht="15.75" thickBot="1" x14ac:dyDescent="0.3">
      <c r="A20" s="60">
        <v>45813</v>
      </c>
      <c r="B20" s="64">
        <v>1000</v>
      </c>
      <c r="C20" s="47" t="s">
        <v>68</v>
      </c>
      <c r="D20" s="77"/>
      <c r="E20" s="78"/>
      <c r="F20" s="78"/>
      <c r="G20" s="79"/>
      <c r="H20" s="15"/>
    </row>
    <row r="21" spans="1:8" ht="15.75" thickBot="1" x14ac:dyDescent="0.3">
      <c r="A21" s="60">
        <v>45843</v>
      </c>
      <c r="B21" s="64">
        <v>1000</v>
      </c>
      <c r="C21" s="47" t="s">
        <v>68</v>
      </c>
      <c r="D21" s="77"/>
      <c r="E21" s="78"/>
      <c r="F21" s="78"/>
      <c r="G21" s="79"/>
      <c r="H21" s="15"/>
    </row>
    <row r="22" spans="1:8" ht="15.75" thickBot="1" x14ac:dyDescent="0.3">
      <c r="A22" s="60">
        <v>45874</v>
      </c>
      <c r="B22" s="64">
        <v>1000</v>
      </c>
      <c r="C22" s="63" t="s">
        <v>68</v>
      </c>
      <c r="D22" s="77"/>
      <c r="E22" s="78"/>
      <c r="F22" s="78"/>
      <c r="G22" s="79"/>
      <c r="H22" s="15"/>
    </row>
    <row r="23" spans="1:8" ht="15.75" thickBot="1" x14ac:dyDescent="0.3">
      <c r="A23" s="60">
        <v>45905</v>
      </c>
      <c r="B23" s="64">
        <v>1000</v>
      </c>
      <c r="C23" s="47" t="s">
        <v>68</v>
      </c>
      <c r="D23" s="77"/>
      <c r="E23" s="78"/>
      <c r="F23" s="78"/>
      <c r="G23" s="79"/>
      <c r="H23" s="15"/>
    </row>
    <row r="24" spans="1:8" ht="15.75" thickBot="1" x14ac:dyDescent="0.3">
      <c r="A24" s="60">
        <v>45935</v>
      </c>
      <c r="B24" s="64">
        <v>1000</v>
      </c>
      <c r="C24" s="47" t="s">
        <v>68</v>
      </c>
      <c r="D24" s="77"/>
      <c r="E24" s="78"/>
      <c r="F24" s="78"/>
      <c r="G24" s="79"/>
      <c r="H24" s="15"/>
    </row>
    <row r="25" spans="1:8" ht="15.75" thickBot="1" x14ac:dyDescent="0.3">
      <c r="A25" s="60">
        <v>45966</v>
      </c>
      <c r="B25" s="64">
        <v>1000</v>
      </c>
      <c r="C25" s="47" t="s">
        <v>68</v>
      </c>
      <c r="D25" s="77"/>
      <c r="E25" s="78"/>
      <c r="F25" s="78"/>
      <c r="G25" s="79"/>
      <c r="H25" s="15"/>
    </row>
    <row r="26" spans="1:8" ht="15.75" thickBot="1" x14ac:dyDescent="0.3">
      <c r="A26" s="60">
        <v>45996</v>
      </c>
      <c r="B26" s="64">
        <v>1000</v>
      </c>
      <c r="C26" s="47" t="s">
        <v>68</v>
      </c>
      <c r="D26" s="77"/>
      <c r="E26" s="78"/>
      <c r="F26" s="78"/>
      <c r="G26" s="79"/>
      <c r="H26" s="15"/>
    </row>
    <row r="27" spans="1:8" ht="15.75" thickBot="1" x14ac:dyDescent="0.3">
      <c r="A27" s="60">
        <v>46027</v>
      </c>
      <c r="B27" s="64">
        <v>1000</v>
      </c>
      <c r="C27" s="47" t="s">
        <v>68</v>
      </c>
      <c r="D27" s="77"/>
      <c r="E27" s="78"/>
      <c r="F27" s="78"/>
      <c r="G27" s="79"/>
      <c r="H27" s="15"/>
    </row>
    <row r="28" spans="1:8" ht="15.75" thickBot="1" x14ac:dyDescent="0.3">
      <c r="A28" s="60">
        <v>46058</v>
      </c>
      <c r="B28" s="64">
        <v>1000</v>
      </c>
      <c r="C28" s="61" t="s">
        <v>68</v>
      </c>
      <c r="D28" s="77"/>
      <c r="E28" s="78"/>
      <c r="F28" s="78"/>
      <c r="G28" s="79"/>
      <c r="H28" s="15"/>
    </row>
    <row r="29" spans="1:8" ht="15.75" thickBot="1" x14ac:dyDescent="0.3">
      <c r="A29" s="60">
        <v>46117</v>
      </c>
      <c r="B29" s="64">
        <v>1000</v>
      </c>
      <c r="C29" s="62" t="s">
        <v>68</v>
      </c>
      <c r="D29" s="74"/>
      <c r="E29" s="75"/>
      <c r="F29" s="75"/>
      <c r="G29" s="76"/>
      <c r="H29" s="4"/>
    </row>
    <row r="30" spans="1:8" ht="15.75" thickBot="1" x14ac:dyDescent="0.3">
      <c r="A30" s="60">
        <v>46147</v>
      </c>
      <c r="B30" s="65">
        <v>1000</v>
      </c>
      <c r="C30" s="61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21000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B7:G7" xr:uid="{6126E774-9C8D-4099-96F7-A0F70EF113D3}">
      <formula1>"Bold, Fortlev, Suno"</formula1>
    </dataValidation>
    <dataValidation type="list" allowBlank="1" showInputMessage="1" showErrorMessage="1" sqref="H6:H12 H15:H1048576 H1:H3" xr:uid="{DDCD7C43-6F39-4E18-A1A2-3FEAB435AC90}">
      <formula1>"Bold, Fortlev, Suno, Pro-labore, Conta Sicoob, Dinheiro, Compra Carro"</formula1>
    </dataValidation>
    <dataValidation type="list" allowBlank="1" showInputMessage="1" showErrorMessage="1" sqref="C17:C35" xr:uid="{6751AAD9-9306-4930-BB74-2D261873D542}">
      <formula1>"SIM, 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5F84-93F9-471F-A0D0-DF095EB0A3B7}">
  <dimension ref="A1:H36"/>
  <sheetViews>
    <sheetView workbookViewId="0">
      <selection activeCell="D20" sqref="D20:G20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256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257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 t="s">
        <v>256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90" t="s">
        <v>258</v>
      </c>
      <c r="C6" s="91"/>
      <c r="D6" s="91"/>
      <c r="E6" s="91"/>
      <c r="F6" s="91"/>
      <c r="G6" s="91"/>
      <c r="H6" s="92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262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263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46063</v>
      </c>
      <c r="B14" s="5">
        <v>8360</v>
      </c>
      <c r="C14" s="5">
        <v>2933.7</v>
      </c>
      <c r="D14" s="5">
        <f>B14-C14</f>
        <v>5426.3</v>
      </c>
      <c r="E14" s="5">
        <v>0</v>
      </c>
      <c r="F14" s="35">
        <f>B14-C14</f>
        <v>5426.3</v>
      </c>
      <c r="G14" s="7"/>
      <c r="H14" s="25">
        <f>F14-G14</f>
        <v>5426.3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>
        <v>46140</v>
      </c>
      <c r="B18" s="52">
        <v>1300</v>
      </c>
      <c r="C18" s="39" t="s">
        <v>68</v>
      </c>
      <c r="D18" s="77" t="s">
        <v>261</v>
      </c>
      <c r="E18" s="78"/>
      <c r="F18" s="78"/>
      <c r="G18" s="79"/>
      <c r="H18" s="15"/>
    </row>
    <row r="19" spans="1:8" x14ac:dyDescent="0.25">
      <c r="A19" s="55">
        <v>46141</v>
      </c>
      <c r="B19" s="52">
        <v>4126.3</v>
      </c>
      <c r="C19" s="39" t="s">
        <v>68</v>
      </c>
      <c r="D19" s="41"/>
      <c r="E19" s="42"/>
      <c r="F19" s="42"/>
      <c r="G19" s="43"/>
      <c r="H19" s="15" t="s">
        <v>59</v>
      </c>
    </row>
    <row r="20" spans="1:8" x14ac:dyDescent="0.25">
      <c r="A20" s="55"/>
      <c r="B20" s="52"/>
      <c r="C20" s="39"/>
      <c r="D20" s="77"/>
      <c r="E20" s="78"/>
      <c r="F20" s="78"/>
      <c r="G20" s="79"/>
      <c r="H20" s="15"/>
    </row>
    <row r="21" spans="1:8" x14ac:dyDescent="0.25">
      <c r="A21" s="55"/>
      <c r="B21" s="52"/>
      <c r="C21" s="39"/>
      <c r="D21" s="77"/>
      <c r="E21" s="78"/>
      <c r="F21" s="78"/>
      <c r="G21" s="79"/>
      <c r="H21" s="15"/>
    </row>
    <row r="22" spans="1:8" x14ac:dyDescent="0.25">
      <c r="A22" s="55"/>
      <c r="B22" s="52"/>
      <c r="C22" s="39"/>
      <c r="D22" s="77"/>
      <c r="E22" s="78"/>
      <c r="F22" s="78"/>
      <c r="G22" s="79"/>
      <c r="H22" s="15"/>
    </row>
    <row r="23" spans="1:8" x14ac:dyDescent="0.25">
      <c r="A23" s="55"/>
      <c r="B23" s="52"/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5426.3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C17:C35" xr:uid="{1DAC26C5-ECBB-4C9E-AF9B-2104DDB5D044}">
      <formula1>"SIM, NÃO"</formula1>
    </dataValidation>
    <dataValidation type="list" allowBlank="1" showInputMessage="1" showErrorMessage="1" sqref="H1:H3 H15:H1048576 H7:H12" xr:uid="{45361536-8AE2-41AB-BCDC-BFD0B7B4B70C}">
      <formula1>"Bold, Fortlev, Suno, Pro-labore, Conta Sicoob, Dinheiro, Compra Carro"</formula1>
    </dataValidation>
    <dataValidation type="list" allowBlank="1" showInputMessage="1" showErrorMessage="1" sqref="B7:G7" xr:uid="{993A7932-8416-4CEB-8043-D60AA86D9800}">
      <formula1>"Bold, Fortlev, Suno"</formula1>
    </dataValidation>
  </dataValidation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C6BE-E3A8-4114-B5C2-AEC544609E58}">
  <dimension ref="A1:H36"/>
  <sheetViews>
    <sheetView topLeftCell="A2" workbookViewId="0">
      <selection activeCell="H18" sqref="H18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174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265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/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264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/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/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46063</v>
      </c>
      <c r="B14" s="5">
        <v>18000</v>
      </c>
      <c r="C14" s="5"/>
      <c r="D14" s="5">
        <f>B14-C14</f>
        <v>18000</v>
      </c>
      <c r="E14" s="5">
        <v>0</v>
      </c>
      <c r="F14" s="35">
        <f>B14-C14</f>
        <v>18000</v>
      </c>
      <c r="G14" s="7"/>
      <c r="H14" s="25">
        <f>F14-G14</f>
        <v>18000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53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55">
        <v>46098</v>
      </c>
      <c r="B18" s="52">
        <v>4472.54</v>
      </c>
      <c r="C18" s="39" t="s">
        <v>68</v>
      </c>
      <c r="D18" s="77"/>
      <c r="E18" s="78"/>
      <c r="F18" s="78"/>
      <c r="G18" s="79"/>
      <c r="H18" s="15" t="s">
        <v>59</v>
      </c>
    </row>
    <row r="19" spans="1:8" x14ac:dyDescent="0.25">
      <c r="A19" s="55">
        <v>46129</v>
      </c>
      <c r="B19" s="52">
        <v>4472.54</v>
      </c>
      <c r="C19" s="39" t="s">
        <v>68</v>
      </c>
      <c r="D19" s="41"/>
      <c r="E19" s="42"/>
      <c r="F19" s="42"/>
      <c r="G19" s="43"/>
      <c r="H19" s="15" t="s">
        <v>59</v>
      </c>
    </row>
    <row r="20" spans="1:8" x14ac:dyDescent="0.25">
      <c r="A20" s="55">
        <v>46043</v>
      </c>
      <c r="B20" s="52">
        <v>9954.7099999999991</v>
      </c>
      <c r="C20" s="39" t="s">
        <v>68</v>
      </c>
      <c r="D20" s="77"/>
      <c r="E20" s="78"/>
      <c r="F20" s="78"/>
      <c r="G20" s="79"/>
      <c r="H20" s="15" t="s">
        <v>59</v>
      </c>
    </row>
    <row r="21" spans="1:8" x14ac:dyDescent="0.25">
      <c r="A21" s="55"/>
      <c r="B21" s="52"/>
      <c r="C21" s="39"/>
      <c r="D21" s="77"/>
      <c r="E21" s="78"/>
      <c r="F21" s="78"/>
      <c r="G21" s="79"/>
      <c r="H21" s="15"/>
    </row>
    <row r="22" spans="1:8" x14ac:dyDescent="0.25">
      <c r="A22" s="55"/>
      <c r="B22" s="52"/>
      <c r="C22" s="39"/>
      <c r="D22" s="77"/>
      <c r="E22" s="78"/>
      <c r="F22" s="78"/>
      <c r="G22" s="79"/>
      <c r="H22" s="15"/>
    </row>
    <row r="23" spans="1:8" x14ac:dyDescent="0.25">
      <c r="A23" s="55"/>
      <c r="B23" s="52"/>
      <c r="C23" s="39"/>
      <c r="D23" s="77"/>
      <c r="E23" s="78"/>
      <c r="F23" s="78"/>
      <c r="G23" s="79"/>
      <c r="H23" s="15"/>
    </row>
    <row r="24" spans="1:8" x14ac:dyDescent="0.25">
      <c r="A24" s="55"/>
      <c r="B24" s="52"/>
      <c r="C24" s="39"/>
      <c r="D24" s="77"/>
      <c r="E24" s="78"/>
      <c r="F24" s="78"/>
      <c r="G24" s="79"/>
      <c r="H24" s="15"/>
    </row>
    <row r="25" spans="1:8" x14ac:dyDescent="0.25">
      <c r="A25" s="55"/>
      <c r="B25" s="52"/>
      <c r="C25" s="39"/>
      <c r="D25" s="77"/>
      <c r="E25" s="78"/>
      <c r="F25" s="78"/>
      <c r="G25" s="79"/>
      <c r="H25" s="15"/>
    </row>
    <row r="26" spans="1:8" x14ac:dyDescent="0.25">
      <c r="A26" s="55"/>
      <c r="B26" s="52"/>
      <c r="C26" s="39"/>
      <c r="D26" s="77"/>
      <c r="E26" s="78"/>
      <c r="F26" s="78"/>
      <c r="G26" s="79"/>
      <c r="H26" s="15"/>
    </row>
    <row r="27" spans="1:8" x14ac:dyDescent="0.25">
      <c r="A27" s="55"/>
      <c r="B27" s="52"/>
      <c r="C27" s="39"/>
      <c r="D27" s="77"/>
      <c r="E27" s="78"/>
      <c r="F27" s="78"/>
      <c r="G27" s="79"/>
      <c r="H27" s="15"/>
    </row>
    <row r="28" spans="1:8" x14ac:dyDescent="0.25">
      <c r="A28" s="55"/>
      <c r="B28" s="52"/>
      <c r="C28" s="15"/>
      <c r="D28" s="77"/>
      <c r="E28" s="78"/>
      <c r="F28" s="78"/>
      <c r="G28" s="79"/>
      <c r="H28" s="15"/>
    </row>
    <row r="29" spans="1:8" x14ac:dyDescent="0.25">
      <c r="A29" s="55"/>
      <c r="B29" s="52"/>
      <c r="C29" s="4"/>
      <c r="D29" s="74"/>
      <c r="E29" s="75"/>
      <c r="F29" s="75"/>
      <c r="G29" s="76"/>
      <c r="H29" s="4"/>
    </row>
    <row r="30" spans="1:8" x14ac:dyDescent="0.25">
      <c r="A30" s="55"/>
      <c r="B30" s="52"/>
      <c r="C30" s="15"/>
      <c r="D30" s="77"/>
      <c r="E30" s="78"/>
      <c r="F30" s="78"/>
      <c r="G30" s="79"/>
      <c r="H30" s="15"/>
    </row>
    <row r="31" spans="1:8" x14ac:dyDescent="0.25">
      <c r="A31" s="55"/>
      <c r="B31" s="52"/>
      <c r="C31" s="4"/>
      <c r="D31" s="74"/>
      <c r="E31" s="75"/>
      <c r="F31" s="75"/>
      <c r="G31" s="76"/>
      <c r="H31" s="4"/>
    </row>
    <row r="32" spans="1:8" x14ac:dyDescent="0.25">
      <c r="A32" s="55"/>
      <c r="B32" s="52"/>
      <c r="C32" s="15"/>
      <c r="D32" s="77"/>
      <c r="E32" s="78"/>
      <c r="F32" s="78"/>
      <c r="G32" s="79"/>
      <c r="H32" s="15"/>
    </row>
    <row r="33" spans="1:8" x14ac:dyDescent="0.25">
      <c r="A33" s="55"/>
      <c r="B33" s="52"/>
      <c r="C33" s="4"/>
      <c r="D33" s="74"/>
      <c r="E33" s="75"/>
      <c r="F33" s="75"/>
      <c r="G33" s="76"/>
      <c r="H33" s="4"/>
    </row>
    <row r="34" spans="1:8" x14ac:dyDescent="0.25">
      <c r="A34" s="55"/>
      <c r="B34" s="52"/>
      <c r="C34" s="15"/>
      <c r="D34" s="77"/>
      <c r="E34" s="78"/>
      <c r="F34" s="78"/>
      <c r="G34" s="79"/>
      <c r="H34" s="15"/>
    </row>
    <row r="35" spans="1:8" x14ac:dyDescent="0.25">
      <c r="A35" s="54"/>
      <c r="B35" s="5">
        <v>0</v>
      </c>
      <c r="C35" s="4"/>
      <c r="D35" s="74"/>
      <c r="E35" s="75"/>
      <c r="F35" s="75"/>
      <c r="G35" s="76"/>
      <c r="H35" s="4"/>
    </row>
    <row r="36" spans="1:8" x14ac:dyDescent="0.25">
      <c r="A36" s="2" t="s">
        <v>10</v>
      </c>
      <c r="B36">
        <f>SUMIF(C18:C35,"sim",B18:B35)</f>
        <v>18899.79</v>
      </c>
      <c r="C36" s="74"/>
      <c r="D36" s="75"/>
      <c r="E36" s="75"/>
      <c r="F36" s="75"/>
      <c r="G36" s="75"/>
      <c r="H36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7:G27"/>
    <mergeCell ref="A15:H15"/>
    <mergeCell ref="A16:H16"/>
    <mergeCell ref="D17:G17"/>
    <mergeCell ref="D18:G18"/>
    <mergeCell ref="D20:G20"/>
    <mergeCell ref="D21:G21"/>
    <mergeCell ref="D22:G22"/>
    <mergeCell ref="D23:G23"/>
    <mergeCell ref="D24:G24"/>
    <mergeCell ref="D25:G25"/>
    <mergeCell ref="D26:G26"/>
    <mergeCell ref="D34:G34"/>
    <mergeCell ref="D35:G35"/>
    <mergeCell ref="C36:H36"/>
    <mergeCell ref="D28:G28"/>
    <mergeCell ref="D29:G29"/>
    <mergeCell ref="D30:G30"/>
    <mergeCell ref="D31:G31"/>
    <mergeCell ref="D32:G32"/>
    <mergeCell ref="D33:G33"/>
  </mergeCells>
  <dataValidations count="3">
    <dataValidation type="list" allowBlank="1" showInputMessage="1" showErrorMessage="1" sqref="B7:G7" xr:uid="{A3031138-19D7-4519-B364-537C3AC4E29A}">
      <formula1>"Bold, Fortlev, Suno"</formula1>
    </dataValidation>
    <dataValidation type="list" allowBlank="1" showInputMessage="1" showErrorMessage="1" sqref="H6:H12 H15:H1048576 H1:H3" xr:uid="{5D936285-266C-4978-89A6-BCBF27692762}">
      <formula1>"Bold, Fortlev, Suno, Pro-labore, Conta Sicoob, Dinheiro, Compra Carro"</formula1>
    </dataValidation>
    <dataValidation type="list" allowBlank="1" showInputMessage="1" showErrorMessage="1" sqref="C17:C35" xr:uid="{05C9F18F-1C98-4E7D-9CCD-DEF8ABEBD291}">
      <formula1>"SIM, NÃO"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DF2A-D053-462A-91D5-76F523AF87B0}">
  <dimension ref="A1:H35"/>
  <sheetViews>
    <sheetView workbookViewId="0">
      <selection activeCell="B8" sqref="B8:H8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53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50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 t="s">
        <v>55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54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/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6">
        <v>46098</v>
      </c>
      <c r="B14" s="5">
        <v>14200</v>
      </c>
      <c r="C14" s="5">
        <v>8372.92</v>
      </c>
      <c r="D14" s="5">
        <f>B14-C14</f>
        <v>5827.08</v>
      </c>
      <c r="E14" s="5">
        <v>0</v>
      </c>
      <c r="F14" s="35">
        <f>B14-C14</f>
        <v>5827.08</v>
      </c>
      <c r="G14" s="7">
        <f>B35</f>
        <v>0</v>
      </c>
      <c r="H14" s="25">
        <f>F14-G14</f>
        <v>5827.08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12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4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4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4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4"/>
    </row>
    <row r="27" spans="1:8" x14ac:dyDescent="0.25">
      <c r="A27" s="12"/>
      <c r="B27" s="14"/>
      <c r="C27" s="15"/>
      <c r="D27" s="77"/>
      <c r="E27" s="78"/>
      <c r="F27" s="78"/>
      <c r="G27" s="79"/>
      <c r="H27" s="15"/>
    </row>
    <row r="28" spans="1:8" x14ac:dyDescent="0.25">
      <c r="A28" s="6"/>
      <c r="B28" s="14"/>
      <c r="C28" s="4"/>
      <c r="D28" s="74"/>
      <c r="E28" s="75"/>
      <c r="F28" s="75"/>
      <c r="G28" s="76"/>
      <c r="H28" s="4"/>
    </row>
    <row r="29" spans="1:8" x14ac:dyDescent="0.25">
      <c r="A29" s="15"/>
      <c r="B29" s="14"/>
      <c r="C29" s="15"/>
      <c r="D29" s="77"/>
      <c r="E29" s="78"/>
      <c r="F29" s="78"/>
      <c r="G29" s="79"/>
      <c r="H29" s="15"/>
    </row>
    <row r="30" spans="1:8" x14ac:dyDescent="0.25">
      <c r="A30" s="4"/>
      <c r="B30" s="14"/>
      <c r="C30" s="4"/>
      <c r="D30" s="74"/>
      <c r="E30" s="75"/>
      <c r="F30" s="75"/>
      <c r="G30" s="76"/>
      <c r="H30" s="4"/>
    </row>
    <row r="31" spans="1:8" x14ac:dyDescent="0.25">
      <c r="A31" s="15"/>
      <c r="B31" s="14"/>
      <c r="C31" s="15"/>
      <c r="D31" s="77"/>
      <c r="E31" s="78"/>
      <c r="F31" s="78"/>
      <c r="G31" s="79"/>
      <c r="H31" s="15"/>
    </row>
    <row r="32" spans="1:8" x14ac:dyDescent="0.25">
      <c r="A32" s="4"/>
      <c r="B32" s="14"/>
      <c r="C32" s="4"/>
      <c r="D32" s="74"/>
      <c r="E32" s="75"/>
      <c r="F32" s="75"/>
      <c r="G32" s="76"/>
      <c r="H32" s="4"/>
    </row>
    <row r="33" spans="1:8" x14ac:dyDescent="0.25">
      <c r="A33" s="15"/>
      <c r="B33" s="14"/>
      <c r="C33" s="15"/>
      <c r="D33" s="77"/>
      <c r="E33" s="78"/>
      <c r="F33" s="78"/>
      <c r="G33" s="79"/>
      <c r="H33" s="15"/>
    </row>
    <row r="34" spans="1:8" x14ac:dyDescent="0.25">
      <c r="A34" s="4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B7:G7" xr:uid="{41A38845-2B71-4884-AECC-D41E845E0DA5}">
      <formula1>"Bold, Fortlev, Suno"</formula1>
    </dataValidation>
    <dataValidation type="list" allowBlank="1" showInputMessage="1" showErrorMessage="1" sqref="H1:H3 H15:H1048576 H6:H12" xr:uid="{FB9303B5-FE30-49EB-B143-9EB20DEF1684}">
      <formula1>"Bold, Fortlev, Suno, Pro-labore, Conta Sicoob, Dinheiro, Compra Carro"</formula1>
    </dataValidation>
    <dataValidation type="list" allowBlank="1" showInputMessage="1" showErrorMessage="1" sqref="C17:C34" xr:uid="{70BA8011-F0CB-4844-BEE5-FCB321F4C883}">
      <formula1>"SIM, NÃO"</formula1>
    </dataValidation>
  </dataValidations>
  <hyperlinks>
    <hyperlink ref="B7" r:id="rId1" display="teste@teste.com" xr:uid="{7FB5C942-7B00-41E1-8473-43E9C1F13379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1CC6-CDD0-44B1-99A2-75F7099B375A}">
  <dimension ref="A1:H35"/>
  <sheetViews>
    <sheetView topLeftCell="A4" workbookViewId="0">
      <selection activeCell="B9" sqref="B9:H9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57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56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 t="s">
        <v>61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58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134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135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46034</v>
      </c>
      <c r="B14" s="5">
        <v>22000</v>
      </c>
      <c r="C14" s="5">
        <v>13672</v>
      </c>
      <c r="D14" s="5">
        <f>B14-C14</f>
        <v>8328</v>
      </c>
      <c r="E14" s="5">
        <v>0</v>
      </c>
      <c r="F14" s="35">
        <f>B14-C14</f>
        <v>8328</v>
      </c>
      <c r="G14" s="7">
        <f>B35</f>
        <v>832.8</v>
      </c>
      <c r="H14" s="25">
        <f>F14-G14</f>
        <v>7495.2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>
        <v>46101</v>
      </c>
      <c r="B18" s="14">
        <v>832.8</v>
      </c>
      <c r="C18" s="39" t="s">
        <v>68</v>
      </c>
      <c r="D18" s="77" t="s">
        <v>60</v>
      </c>
      <c r="E18" s="78"/>
      <c r="F18" s="78"/>
      <c r="G18" s="79"/>
      <c r="H18" s="15" t="s">
        <v>59</v>
      </c>
    </row>
    <row r="19" spans="1:8" x14ac:dyDescent="0.25">
      <c r="A19" s="40">
        <v>46132</v>
      </c>
      <c r="B19" s="14">
        <v>832.8</v>
      </c>
      <c r="C19" s="39"/>
      <c r="D19" s="77"/>
      <c r="E19" s="78"/>
      <c r="F19" s="78"/>
      <c r="G19" s="79"/>
      <c r="H19" s="15"/>
    </row>
    <row r="20" spans="1:8" x14ac:dyDescent="0.25">
      <c r="A20" s="12">
        <v>46162</v>
      </c>
      <c r="B20" s="14">
        <v>832.8</v>
      </c>
      <c r="C20" s="39"/>
      <c r="D20" s="77"/>
      <c r="E20" s="78"/>
      <c r="F20" s="78"/>
      <c r="G20" s="79"/>
      <c r="H20" s="4"/>
    </row>
    <row r="21" spans="1:8" x14ac:dyDescent="0.25">
      <c r="A21" s="6">
        <v>46193</v>
      </c>
      <c r="B21" s="14">
        <v>832.8</v>
      </c>
      <c r="C21" s="39"/>
      <c r="D21" s="77"/>
      <c r="E21" s="78"/>
      <c r="F21" s="78"/>
      <c r="G21" s="79"/>
      <c r="H21" s="15"/>
    </row>
    <row r="22" spans="1:8" x14ac:dyDescent="0.25">
      <c r="A22" s="12">
        <v>46223</v>
      </c>
      <c r="B22" s="14">
        <v>832.8</v>
      </c>
      <c r="C22" s="39"/>
      <c r="D22" s="77"/>
      <c r="E22" s="78"/>
      <c r="F22" s="78"/>
      <c r="G22" s="79"/>
      <c r="H22" s="4"/>
    </row>
    <row r="23" spans="1:8" x14ac:dyDescent="0.25">
      <c r="A23" s="6">
        <v>46254</v>
      </c>
      <c r="B23" s="14">
        <v>832.8</v>
      </c>
      <c r="C23" s="39"/>
      <c r="D23" s="77"/>
      <c r="E23" s="78"/>
      <c r="F23" s="78"/>
      <c r="G23" s="79"/>
      <c r="H23" s="15"/>
    </row>
    <row r="24" spans="1:8" x14ac:dyDescent="0.25">
      <c r="A24" s="12">
        <v>46285</v>
      </c>
      <c r="B24" s="14">
        <v>832.8</v>
      </c>
      <c r="C24" s="39"/>
      <c r="D24" s="77"/>
      <c r="E24" s="78"/>
      <c r="F24" s="78"/>
      <c r="G24" s="79"/>
      <c r="H24" s="4"/>
    </row>
    <row r="25" spans="1:8" x14ac:dyDescent="0.25">
      <c r="A25" s="6">
        <v>46315</v>
      </c>
      <c r="B25" s="14">
        <v>832.8</v>
      </c>
      <c r="C25" s="39"/>
      <c r="D25" s="77"/>
      <c r="E25" s="78"/>
      <c r="F25" s="78"/>
      <c r="G25" s="79"/>
      <c r="H25" s="15"/>
    </row>
    <row r="26" spans="1:8" x14ac:dyDescent="0.25">
      <c r="A26" s="12">
        <v>46346</v>
      </c>
      <c r="B26" s="14">
        <v>832.8</v>
      </c>
      <c r="C26" s="39"/>
      <c r="D26" s="77"/>
      <c r="E26" s="78"/>
      <c r="F26" s="78"/>
      <c r="G26" s="79"/>
      <c r="H26" s="4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832.8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C17:C34" xr:uid="{4E3BED45-00E4-4209-98AC-C80DE856EEF5}">
      <formula1>"SIM, NÃO"</formula1>
    </dataValidation>
    <dataValidation type="list" allowBlank="1" showInputMessage="1" showErrorMessage="1" sqref="H6:H12 H15:H1048576 H1:H3" xr:uid="{6C146674-E2AB-43B2-A892-C46B263FFBA5}">
      <formula1>"Bold, Fortlev, Suno, Pro-labore, Conta Sicoob, Dinheiro, Compra Carro"</formula1>
    </dataValidation>
    <dataValidation type="list" allowBlank="1" showInputMessage="1" showErrorMessage="1" sqref="B7:G7" xr:uid="{8461C89A-C71B-4E04-9B69-96A5599A682E}">
      <formula1>"Bold, Fortlev, Suno"</formula1>
    </dataValidation>
  </dataValidations>
  <hyperlinks>
    <hyperlink ref="B7" r:id="rId1" display="teste@teste.com" xr:uid="{A8ABCBFD-16FB-47AB-9F6E-F4E4F5A3EDBF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CC10-2A64-4A16-8D09-3C928184CF29}">
  <dimension ref="A1:H35"/>
  <sheetViews>
    <sheetView topLeftCell="A4" workbookViewId="0">
      <selection activeCell="H21" sqref="H21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62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56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 t="s">
        <v>63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4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64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136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137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138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46090</v>
      </c>
      <c r="B14" s="5">
        <v>21000</v>
      </c>
      <c r="C14" s="5">
        <v>16620.8</v>
      </c>
      <c r="D14" s="5">
        <f>B14-C14</f>
        <v>4379.2000000000007</v>
      </c>
      <c r="E14" s="5">
        <v>0</v>
      </c>
      <c r="F14" s="35">
        <f>B14-C14</f>
        <v>4379.2000000000007</v>
      </c>
      <c r="G14" s="7">
        <f>B35</f>
        <v>0</v>
      </c>
      <c r="H14" s="25">
        <f>F14-G14</f>
        <v>4379.2000000000007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>
        <v>46136</v>
      </c>
      <c r="B18" s="14"/>
      <c r="C18" s="39"/>
      <c r="D18" s="77"/>
      <c r="E18" s="78"/>
      <c r="F18" s="78"/>
      <c r="G18" s="79"/>
      <c r="H18" s="15"/>
    </row>
    <row r="19" spans="1:8" x14ac:dyDescent="0.25">
      <c r="A19" s="40">
        <v>46140</v>
      </c>
      <c r="B19" s="14">
        <v>4379.2</v>
      </c>
      <c r="C19" s="39"/>
      <c r="D19" s="77" t="s">
        <v>266</v>
      </c>
      <c r="E19" s="78"/>
      <c r="F19" s="78"/>
      <c r="G19" s="79"/>
      <c r="H19" s="15" t="s">
        <v>38</v>
      </c>
    </row>
    <row r="20" spans="1:8" x14ac:dyDescent="0.25">
      <c r="A20" s="12"/>
      <c r="B20" s="14"/>
      <c r="C20" s="39"/>
      <c r="D20" s="77"/>
      <c r="E20" s="78"/>
      <c r="F20" s="78"/>
      <c r="G20" s="79"/>
      <c r="H20" s="4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4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4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4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B7:G7" xr:uid="{77ECB793-9A66-4BB1-9CAC-45B0554A0900}">
      <formula1>"Bold, Fortlev, Suno"</formula1>
    </dataValidation>
    <dataValidation type="list" allowBlank="1" showInputMessage="1" showErrorMessage="1" sqref="H1:H3 H15:H1048576 H6:H12" xr:uid="{EDF9B49B-58E7-40B7-B98F-DAB2A1BD7D1D}">
      <formula1>"Bold, Fortlev, Suno, Pro-labore, Conta Sicoob, Dinheiro, Compra Carro"</formula1>
    </dataValidation>
    <dataValidation type="list" allowBlank="1" showInputMessage="1" showErrorMessage="1" sqref="C17:C34" xr:uid="{F1ABB032-F119-48AA-9BE7-B7E85261F9E8}">
      <formula1>"SIM, NÃO"</formula1>
    </dataValidation>
  </dataValidations>
  <hyperlinks>
    <hyperlink ref="B7" r:id="rId1" display="teste@teste.com" xr:uid="{881A1560-6F64-456D-B752-47939F9DE089}"/>
    <hyperlink ref="B10" r:id="rId2" xr:uid="{405DC757-BDF5-41DD-BD4A-62AD249AEE4E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7C93-15C4-4CFB-9598-4CE4EDB31DDE}">
  <dimension ref="A1:H35"/>
  <sheetViews>
    <sheetView workbookViewId="0">
      <selection activeCell="B3" sqref="B3:H3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72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50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20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105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38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106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107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108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46034</v>
      </c>
      <c r="B14" s="5">
        <v>24000</v>
      </c>
      <c r="C14" s="5">
        <v>13809</v>
      </c>
      <c r="D14" s="5">
        <f>B14-C14</f>
        <v>10191</v>
      </c>
      <c r="E14" s="5">
        <v>0</v>
      </c>
      <c r="F14" s="35">
        <f>B14-C14</f>
        <v>10191</v>
      </c>
      <c r="G14" s="7">
        <f>B35</f>
        <v>0</v>
      </c>
      <c r="H14" s="25">
        <f>F14-G14</f>
        <v>10191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>
        <v>46156</v>
      </c>
      <c r="B18" s="14">
        <v>1042</v>
      </c>
      <c r="C18" s="39"/>
      <c r="D18" s="77" t="s">
        <v>60</v>
      </c>
      <c r="E18" s="78"/>
      <c r="F18" s="78"/>
      <c r="G18" s="79"/>
      <c r="H18" s="15" t="s">
        <v>59</v>
      </c>
    </row>
    <row r="19" spans="1:8" x14ac:dyDescent="0.25">
      <c r="A19" s="40">
        <v>46187</v>
      </c>
      <c r="B19" s="14">
        <v>1042</v>
      </c>
      <c r="C19" s="39"/>
      <c r="D19" s="77" t="s">
        <v>60</v>
      </c>
      <c r="E19" s="78"/>
      <c r="F19" s="78"/>
      <c r="G19" s="79"/>
      <c r="H19" s="15" t="s">
        <v>59</v>
      </c>
    </row>
    <row r="20" spans="1:8" x14ac:dyDescent="0.25">
      <c r="A20" s="12">
        <v>46217</v>
      </c>
      <c r="B20" s="14">
        <v>1042</v>
      </c>
      <c r="C20" s="39"/>
      <c r="D20" s="77" t="s">
        <v>60</v>
      </c>
      <c r="E20" s="78"/>
      <c r="F20" s="78"/>
      <c r="G20" s="79"/>
      <c r="H20" s="15" t="s">
        <v>59</v>
      </c>
    </row>
    <row r="21" spans="1:8" x14ac:dyDescent="0.25">
      <c r="A21" s="6">
        <v>46248</v>
      </c>
      <c r="B21" s="14">
        <v>1042</v>
      </c>
      <c r="C21" s="39"/>
      <c r="D21" s="77" t="s">
        <v>60</v>
      </c>
      <c r="E21" s="78"/>
      <c r="F21" s="78"/>
      <c r="G21" s="79"/>
      <c r="H21" s="15" t="s">
        <v>59</v>
      </c>
    </row>
    <row r="22" spans="1:8" x14ac:dyDescent="0.25">
      <c r="A22" s="12">
        <v>46279</v>
      </c>
      <c r="B22" s="14">
        <v>1042</v>
      </c>
      <c r="C22" s="39"/>
      <c r="D22" s="77" t="s">
        <v>60</v>
      </c>
      <c r="E22" s="78"/>
      <c r="F22" s="78"/>
      <c r="G22" s="79"/>
      <c r="H22" s="15" t="s">
        <v>59</v>
      </c>
    </row>
    <row r="23" spans="1:8" x14ac:dyDescent="0.25">
      <c r="A23" s="6">
        <v>46309</v>
      </c>
      <c r="B23" s="14">
        <v>1042</v>
      </c>
      <c r="C23" s="39"/>
      <c r="D23" s="77" t="s">
        <v>60</v>
      </c>
      <c r="E23" s="78"/>
      <c r="F23" s="78"/>
      <c r="G23" s="79"/>
      <c r="H23" s="15" t="s">
        <v>59</v>
      </c>
    </row>
    <row r="24" spans="1:8" x14ac:dyDescent="0.25">
      <c r="A24" s="12">
        <v>46340</v>
      </c>
      <c r="B24" s="14">
        <v>1042</v>
      </c>
      <c r="C24" s="39"/>
      <c r="D24" s="77" t="s">
        <v>60</v>
      </c>
      <c r="E24" s="78"/>
      <c r="F24" s="78"/>
      <c r="G24" s="79"/>
      <c r="H24" s="15" t="s">
        <v>59</v>
      </c>
    </row>
    <row r="25" spans="1:8" x14ac:dyDescent="0.25">
      <c r="A25" s="6">
        <v>46370</v>
      </c>
      <c r="B25" s="14">
        <v>1042</v>
      </c>
      <c r="C25" s="39"/>
      <c r="D25" s="77" t="s">
        <v>60</v>
      </c>
      <c r="E25" s="78"/>
      <c r="F25" s="78"/>
      <c r="G25" s="79"/>
      <c r="H25" s="15" t="s">
        <v>59</v>
      </c>
    </row>
    <row r="26" spans="1:8" x14ac:dyDescent="0.25">
      <c r="A26" s="12">
        <v>46402</v>
      </c>
      <c r="B26" s="14">
        <v>1042</v>
      </c>
      <c r="C26" s="39"/>
      <c r="D26" s="77" t="s">
        <v>60</v>
      </c>
      <c r="E26" s="78"/>
      <c r="F26" s="78"/>
      <c r="G26" s="79"/>
      <c r="H26" s="15" t="s">
        <v>59</v>
      </c>
    </row>
    <row r="27" spans="1:8" x14ac:dyDescent="0.25">
      <c r="A27" s="6">
        <v>46434</v>
      </c>
      <c r="B27" s="14">
        <v>1042</v>
      </c>
      <c r="C27" s="15"/>
      <c r="D27" s="77" t="s">
        <v>60</v>
      </c>
      <c r="E27" s="78"/>
      <c r="F27" s="78"/>
      <c r="G27" s="79"/>
      <c r="H27" s="15" t="s">
        <v>59</v>
      </c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B7:G7" xr:uid="{1DA3CBC3-119A-45F0-93F0-E674D97021B3}">
      <formula1>"Bold, Fortlev, Suno"</formula1>
    </dataValidation>
    <dataValidation type="list" allowBlank="1" showInputMessage="1" showErrorMessage="1" sqref="H6:H12 H15:H1048576 H1:H3" xr:uid="{DCDAA4CA-7F39-4C97-BBD8-E25E72176515}">
      <formula1>"Bold, Fortlev, Suno, Pro-labore, Conta Sicoob, Dinheiro, Compra Carro"</formula1>
    </dataValidation>
    <dataValidation type="list" allowBlank="1" showInputMessage="1" showErrorMessage="1" sqref="C17:C34" xr:uid="{0255C51A-28E0-4ABC-89A5-98D8703B7376}">
      <formula1>"SIM, NÃO"</formula1>
    </dataValidation>
  </dataValidations>
  <hyperlinks>
    <hyperlink ref="B10" r:id="rId1" xr:uid="{FE09BFB5-9504-4537-AA60-926338B06F19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F54B-87AB-4145-B5FB-7C892D1704DD}">
  <dimension ref="A1:H35"/>
  <sheetViews>
    <sheetView topLeftCell="A7" workbookViewId="0">
      <selection activeCell="B10" sqref="B10:H10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65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56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12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>
        <v>0</v>
      </c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66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139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 t="s">
        <v>140</v>
      </c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 t="s">
        <v>141</v>
      </c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46028</v>
      </c>
      <c r="B14" s="5">
        <v>15500</v>
      </c>
      <c r="C14" s="5">
        <v>10967.79</v>
      </c>
      <c r="D14" s="5">
        <f>B14-C14</f>
        <v>4532.2099999999991</v>
      </c>
      <c r="E14" s="5">
        <v>0</v>
      </c>
      <c r="F14" s="35">
        <f>B14-C14</f>
        <v>4532.2099999999991</v>
      </c>
      <c r="G14" s="7">
        <f>B35</f>
        <v>0</v>
      </c>
      <c r="H14" s="25">
        <f>F14-G14</f>
        <v>4532.2099999999991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>
        <v>46093</v>
      </c>
      <c r="B18" s="14">
        <v>1000</v>
      </c>
      <c r="C18" s="39"/>
      <c r="D18" s="77" t="s">
        <v>70</v>
      </c>
      <c r="E18" s="78"/>
      <c r="F18" s="78"/>
      <c r="G18" s="79"/>
      <c r="H18" s="15" t="s">
        <v>59</v>
      </c>
    </row>
    <row r="19" spans="1:8" x14ac:dyDescent="0.25">
      <c r="A19" s="40">
        <v>46124</v>
      </c>
      <c r="B19" s="14">
        <v>1000</v>
      </c>
      <c r="C19" s="39"/>
      <c r="D19" s="77" t="s">
        <v>70</v>
      </c>
      <c r="E19" s="78"/>
      <c r="F19" s="78"/>
      <c r="G19" s="79"/>
      <c r="H19" s="15" t="s">
        <v>59</v>
      </c>
    </row>
    <row r="20" spans="1:8" x14ac:dyDescent="0.25">
      <c r="A20" s="12">
        <v>46154</v>
      </c>
      <c r="B20" s="14">
        <v>1000</v>
      </c>
      <c r="C20" s="39"/>
      <c r="D20" s="77" t="s">
        <v>70</v>
      </c>
      <c r="E20" s="78"/>
      <c r="F20" s="78"/>
      <c r="G20" s="79"/>
      <c r="H20" s="15" t="s">
        <v>59</v>
      </c>
    </row>
    <row r="21" spans="1:8" x14ac:dyDescent="0.25">
      <c r="A21" s="6">
        <v>46185</v>
      </c>
      <c r="B21" s="14">
        <v>1000</v>
      </c>
      <c r="C21" s="39"/>
      <c r="D21" s="77" t="s">
        <v>70</v>
      </c>
      <c r="E21" s="78"/>
      <c r="F21" s="78"/>
      <c r="G21" s="79"/>
      <c r="H21" s="15" t="s">
        <v>59</v>
      </c>
    </row>
    <row r="22" spans="1:8" x14ac:dyDescent="0.25">
      <c r="A22" s="12">
        <v>46215</v>
      </c>
      <c r="B22" s="14">
        <v>532.21</v>
      </c>
      <c r="C22" s="39"/>
      <c r="D22" s="77" t="s">
        <v>70</v>
      </c>
      <c r="E22" s="78"/>
      <c r="F22" s="78"/>
      <c r="G22" s="79"/>
      <c r="H22" s="15" t="s">
        <v>59</v>
      </c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C17:C34" xr:uid="{07BCA516-EB09-4C16-BC1D-8D6DF286951B}">
      <formula1>"SIM, NÃO"</formula1>
    </dataValidation>
    <dataValidation type="list" allowBlank="1" showInputMessage="1" showErrorMessage="1" sqref="H6:H12 H15:H1048576 H1:H3" xr:uid="{451CB458-1ED7-43A4-93A1-296B0BB9867C}">
      <formula1>"Bold, Fortlev, Suno, Pro-labore, Conta Sicoob, Dinheiro, Compra Carro"</formula1>
    </dataValidation>
    <dataValidation type="list" allowBlank="1" showInputMessage="1" showErrorMessage="1" sqref="B7:G7" xr:uid="{88123D98-E370-4F0B-BB16-6F1377244F6D}">
      <formula1>"Bold, Fortlev, Suno"</formula1>
    </dataValidation>
  </dataValidations>
  <hyperlinks>
    <hyperlink ref="B7" r:id="rId1" display="teste@teste.com" xr:uid="{B54DCDD9-FD38-42DA-9D22-6489AD809457}"/>
    <hyperlink ref="B10" r:id="rId2" xr:uid="{3901ECAC-F82D-49EF-907E-AA17D3A69814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3F90-0C54-4151-BCA5-6627D8C72983}">
  <dimension ref="A1:H35"/>
  <sheetViews>
    <sheetView workbookViewId="0">
      <selection activeCell="B2" sqref="B2:H2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7.7109375" bestFit="1" customWidth="1"/>
    <col min="4" max="4" width="17.42578125" bestFit="1" customWidth="1"/>
    <col min="5" max="5" width="10.85546875" bestFit="1" customWidth="1"/>
    <col min="6" max="6" width="13.140625" bestFit="1" customWidth="1"/>
    <col min="7" max="7" width="14.42578125" bestFit="1" customWidth="1"/>
    <col min="8" max="8" width="22.140625" bestFit="1" customWidth="1"/>
  </cols>
  <sheetData>
    <row r="1" spans="1:8" ht="18" x14ac:dyDescent="0.25">
      <c r="A1" s="67" t="s">
        <v>2</v>
      </c>
      <c r="B1" s="67"/>
      <c r="C1" s="67"/>
      <c r="D1" s="67"/>
      <c r="E1" s="67"/>
      <c r="F1" s="67"/>
      <c r="G1" s="67"/>
      <c r="H1" s="67"/>
    </row>
    <row r="2" spans="1:8" x14ac:dyDescent="0.25">
      <c r="A2" s="34" t="s">
        <v>12</v>
      </c>
      <c r="B2" s="80" t="s">
        <v>142</v>
      </c>
      <c r="C2" s="80"/>
      <c r="D2" s="80"/>
      <c r="E2" s="80"/>
      <c r="F2" s="80"/>
      <c r="G2" s="80"/>
      <c r="H2" s="80"/>
    </row>
    <row r="3" spans="1:8" x14ac:dyDescent="0.25">
      <c r="A3" s="34" t="s">
        <v>11</v>
      </c>
      <c r="B3" s="80" t="s">
        <v>73</v>
      </c>
      <c r="C3" s="80"/>
      <c r="D3" s="80"/>
      <c r="E3" s="80"/>
      <c r="F3" s="80"/>
      <c r="G3" s="80"/>
      <c r="H3" s="80"/>
    </row>
    <row r="4" spans="1:8" x14ac:dyDescent="0.25">
      <c r="A4" s="34" t="s">
        <v>43</v>
      </c>
      <c r="B4" s="90">
        <v>20</v>
      </c>
      <c r="C4" s="91"/>
      <c r="D4" s="91"/>
      <c r="E4" s="91"/>
      <c r="F4" s="91"/>
      <c r="G4" s="91"/>
      <c r="H4" s="92"/>
    </row>
    <row r="5" spans="1:8" x14ac:dyDescent="0.25">
      <c r="A5" s="34" t="s">
        <v>44</v>
      </c>
      <c r="B5" s="90"/>
      <c r="C5" s="91"/>
      <c r="D5" s="91"/>
      <c r="E5" s="91"/>
      <c r="F5" s="91"/>
      <c r="G5" s="91"/>
      <c r="H5" s="92"/>
    </row>
    <row r="6" spans="1:8" x14ac:dyDescent="0.25">
      <c r="A6" s="34" t="s">
        <v>3</v>
      </c>
      <c r="B6" s="86" t="s">
        <v>74</v>
      </c>
      <c r="C6" s="86"/>
      <c r="D6" s="86"/>
      <c r="E6" s="86"/>
      <c r="F6" s="86"/>
      <c r="G6" s="86"/>
      <c r="H6" s="86"/>
    </row>
    <row r="7" spans="1:8" x14ac:dyDescent="0.25">
      <c r="A7" s="34" t="s">
        <v>37</v>
      </c>
      <c r="B7" s="87" t="s">
        <v>52</v>
      </c>
      <c r="C7" s="88"/>
      <c r="D7" s="88"/>
      <c r="E7" s="88"/>
      <c r="F7" s="88"/>
      <c r="G7" s="88"/>
      <c r="H7" s="89"/>
    </row>
    <row r="8" spans="1:8" x14ac:dyDescent="0.25">
      <c r="A8" s="34" t="s">
        <v>4</v>
      </c>
      <c r="B8" s="86" t="s">
        <v>75</v>
      </c>
      <c r="C8" s="86"/>
      <c r="D8" s="86"/>
      <c r="E8" s="86"/>
      <c r="F8" s="86"/>
      <c r="G8" s="86"/>
      <c r="H8" s="86"/>
    </row>
    <row r="9" spans="1:8" x14ac:dyDescent="0.25">
      <c r="A9" s="34" t="s">
        <v>5</v>
      </c>
      <c r="B9" s="80"/>
      <c r="C9" s="80"/>
      <c r="D9" s="80"/>
      <c r="E9" s="80"/>
      <c r="F9" s="80"/>
      <c r="G9" s="80"/>
      <c r="H9" s="80"/>
    </row>
    <row r="10" spans="1:8" x14ac:dyDescent="0.25">
      <c r="A10" s="34" t="s">
        <v>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75"/>
      <c r="B11" s="75"/>
      <c r="C11" s="75"/>
      <c r="D11" s="75"/>
      <c r="E11" s="75"/>
      <c r="F11" s="75"/>
      <c r="G11" s="75"/>
      <c r="H11" s="75"/>
    </row>
    <row r="12" spans="1:8" x14ac:dyDescent="0.25">
      <c r="A12" s="85" t="s">
        <v>8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36" t="s">
        <v>7</v>
      </c>
      <c r="B13" s="38" t="s">
        <v>13</v>
      </c>
      <c r="C13" s="36" t="s">
        <v>36</v>
      </c>
      <c r="D13" s="36" t="s">
        <v>35</v>
      </c>
      <c r="E13" s="36" t="s">
        <v>9</v>
      </c>
      <c r="F13" s="36" t="s">
        <v>45</v>
      </c>
      <c r="G13" s="36" t="s">
        <v>14</v>
      </c>
      <c r="H13" s="36" t="s">
        <v>15</v>
      </c>
    </row>
    <row r="14" spans="1:8" x14ac:dyDescent="0.25">
      <c r="A14" s="12">
        <v>46101</v>
      </c>
      <c r="B14" s="5">
        <v>23980</v>
      </c>
      <c r="C14" s="5">
        <v>15944.52</v>
      </c>
      <c r="D14" s="5">
        <f>B14-C14</f>
        <v>8035.48</v>
      </c>
      <c r="E14" s="5">
        <v>0</v>
      </c>
      <c r="F14" s="35">
        <f>B14-C14</f>
        <v>8035.48</v>
      </c>
      <c r="G14" s="7">
        <f>B35</f>
        <v>0</v>
      </c>
      <c r="H14" s="25">
        <f>F14-G14</f>
        <v>8035.48</v>
      </c>
    </row>
    <row r="15" spans="1:8" x14ac:dyDescent="0.25">
      <c r="A15" s="75"/>
      <c r="B15" s="75"/>
      <c r="C15" s="75"/>
      <c r="D15" s="75"/>
      <c r="E15" s="75"/>
      <c r="F15" s="75"/>
      <c r="G15" s="75"/>
      <c r="H15" s="75"/>
    </row>
    <row r="16" spans="1:8" x14ac:dyDescent="0.25">
      <c r="A16" s="85" t="s">
        <v>16</v>
      </c>
      <c r="B16" s="85"/>
      <c r="C16" s="85"/>
      <c r="D16" s="85"/>
      <c r="E16" s="85"/>
      <c r="F16" s="85"/>
      <c r="G16" s="85"/>
      <c r="H16" s="85"/>
    </row>
    <row r="17" spans="1:8" x14ac:dyDescent="0.25">
      <c r="A17" s="37" t="s">
        <v>0</v>
      </c>
      <c r="B17" s="37" t="s">
        <v>14</v>
      </c>
      <c r="C17" s="37" t="s">
        <v>67</v>
      </c>
      <c r="D17" s="82" t="s">
        <v>17</v>
      </c>
      <c r="E17" s="83"/>
      <c r="F17" s="83"/>
      <c r="G17" s="84"/>
      <c r="H17" s="37" t="s">
        <v>18</v>
      </c>
    </row>
    <row r="18" spans="1:8" x14ac:dyDescent="0.25">
      <c r="A18" s="12"/>
      <c r="B18" s="14"/>
      <c r="C18" s="39"/>
      <c r="D18" s="77"/>
      <c r="E18" s="78"/>
      <c r="F18" s="78"/>
      <c r="G18" s="79"/>
      <c r="H18" s="15"/>
    </row>
    <row r="19" spans="1:8" x14ac:dyDescent="0.25">
      <c r="A19" s="40"/>
      <c r="B19" s="14"/>
      <c r="C19" s="39"/>
      <c r="D19" s="77"/>
      <c r="E19" s="78"/>
      <c r="F19" s="78"/>
      <c r="G19" s="79"/>
      <c r="H19" s="15"/>
    </row>
    <row r="20" spans="1:8" x14ac:dyDescent="0.25">
      <c r="A20" s="12"/>
      <c r="B20" s="14"/>
      <c r="C20" s="39"/>
      <c r="D20" s="77"/>
      <c r="E20" s="78"/>
      <c r="F20" s="78"/>
      <c r="G20" s="79"/>
      <c r="H20" s="15"/>
    </row>
    <row r="21" spans="1:8" x14ac:dyDescent="0.25">
      <c r="A21" s="6"/>
      <c r="B21" s="14"/>
      <c r="C21" s="39"/>
      <c r="D21" s="77"/>
      <c r="E21" s="78"/>
      <c r="F21" s="78"/>
      <c r="G21" s="79"/>
      <c r="H21" s="15"/>
    </row>
    <row r="22" spans="1:8" x14ac:dyDescent="0.25">
      <c r="A22" s="12"/>
      <c r="B22" s="14"/>
      <c r="C22" s="39"/>
      <c r="D22" s="77"/>
      <c r="E22" s="78"/>
      <c r="F22" s="78"/>
      <c r="G22" s="79"/>
      <c r="H22" s="15"/>
    </row>
    <row r="23" spans="1:8" x14ac:dyDescent="0.25">
      <c r="A23" s="6"/>
      <c r="B23" s="14"/>
      <c r="C23" s="39"/>
      <c r="D23" s="77"/>
      <c r="E23" s="78"/>
      <c r="F23" s="78"/>
      <c r="G23" s="79"/>
      <c r="H23" s="15"/>
    </row>
    <row r="24" spans="1:8" x14ac:dyDescent="0.25">
      <c r="A24" s="12"/>
      <c r="B24" s="14"/>
      <c r="C24" s="39"/>
      <c r="D24" s="77"/>
      <c r="E24" s="78"/>
      <c r="F24" s="78"/>
      <c r="G24" s="79"/>
      <c r="H24" s="15"/>
    </row>
    <row r="25" spans="1:8" x14ac:dyDescent="0.25">
      <c r="A25" s="6"/>
      <c r="B25" s="14"/>
      <c r="C25" s="39"/>
      <c r="D25" s="77"/>
      <c r="E25" s="78"/>
      <c r="F25" s="78"/>
      <c r="G25" s="79"/>
      <c r="H25" s="15"/>
    </row>
    <row r="26" spans="1:8" x14ac:dyDescent="0.25">
      <c r="A26" s="12"/>
      <c r="B26" s="14"/>
      <c r="C26" s="39"/>
      <c r="D26" s="77"/>
      <c r="E26" s="78"/>
      <c r="F26" s="78"/>
      <c r="G26" s="79"/>
      <c r="H26" s="15"/>
    </row>
    <row r="27" spans="1:8" x14ac:dyDescent="0.25">
      <c r="A27" s="6"/>
      <c r="B27" s="14"/>
      <c r="C27" s="15"/>
      <c r="D27" s="77"/>
      <c r="E27" s="78"/>
      <c r="F27" s="78"/>
      <c r="G27" s="79"/>
      <c r="H27" s="15"/>
    </row>
    <row r="28" spans="1:8" x14ac:dyDescent="0.25">
      <c r="A28" s="15"/>
      <c r="B28" s="14"/>
      <c r="C28" s="4"/>
      <c r="D28" s="74"/>
      <c r="E28" s="75"/>
      <c r="F28" s="75"/>
      <c r="G28" s="76"/>
      <c r="H28" s="4"/>
    </row>
    <row r="29" spans="1:8" x14ac:dyDescent="0.25">
      <c r="A29" s="4"/>
      <c r="B29" s="14"/>
      <c r="C29" s="15"/>
      <c r="D29" s="77"/>
      <c r="E29" s="78"/>
      <c r="F29" s="78"/>
      <c r="G29" s="79"/>
      <c r="H29" s="15"/>
    </row>
    <row r="30" spans="1:8" x14ac:dyDescent="0.25">
      <c r="A30" s="15"/>
      <c r="B30" s="14"/>
      <c r="C30" s="4"/>
      <c r="D30" s="74"/>
      <c r="E30" s="75"/>
      <c r="F30" s="75"/>
      <c r="G30" s="76"/>
      <c r="H30" s="4"/>
    </row>
    <row r="31" spans="1:8" x14ac:dyDescent="0.25">
      <c r="A31" s="4"/>
      <c r="B31" s="14"/>
      <c r="C31" s="15"/>
      <c r="D31" s="77"/>
      <c r="E31" s="78"/>
      <c r="F31" s="78"/>
      <c r="G31" s="79"/>
      <c r="H31" s="15"/>
    </row>
    <row r="32" spans="1:8" x14ac:dyDescent="0.25">
      <c r="A32" s="15"/>
      <c r="B32" s="14"/>
      <c r="C32" s="4"/>
      <c r="D32" s="74"/>
      <c r="E32" s="75"/>
      <c r="F32" s="75"/>
      <c r="G32" s="76"/>
      <c r="H32" s="4"/>
    </row>
    <row r="33" spans="1:8" x14ac:dyDescent="0.25">
      <c r="A33" s="4"/>
      <c r="B33" s="14"/>
      <c r="C33" s="15"/>
      <c r="D33" s="77"/>
      <c r="E33" s="78"/>
      <c r="F33" s="78"/>
      <c r="G33" s="79"/>
      <c r="H33" s="15"/>
    </row>
    <row r="34" spans="1:8" x14ac:dyDescent="0.25">
      <c r="A34" s="15"/>
      <c r="B34" s="5">
        <v>0</v>
      </c>
      <c r="C34" s="4"/>
      <c r="D34" s="74"/>
      <c r="E34" s="75"/>
      <c r="F34" s="75"/>
      <c r="G34" s="76"/>
      <c r="H34" s="4"/>
    </row>
    <row r="35" spans="1:8" x14ac:dyDescent="0.25">
      <c r="A35" s="2" t="s">
        <v>10</v>
      </c>
      <c r="B35">
        <f>SUMIF(C18:C34,"sim",B18:B34)</f>
        <v>0</v>
      </c>
      <c r="C35" s="74"/>
      <c r="D35" s="75"/>
      <c r="E35" s="75"/>
      <c r="F35" s="75"/>
      <c r="G35" s="75"/>
      <c r="H35" s="76"/>
    </row>
  </sheetData>
  <mergeCells count="33">
    <mergeCell ref="A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A11:H11"/>
    <mergeCell ref="D26:G26"/>
    <mergeCell ref="A15:H15"/>
    <mergeCell ref="A16:H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3:G33"/>
    <mergeCell ref="D34:G34"/>
    <mergeCell ref="C35:H35"/>
    <mergeCell ref="D27:G27"/>
    <mergeCell ref="D28:G28"/>
    <mergeCell ref="D29:G29"/>
    <mergeCell ref="D30:G30"/>
    <mergeCell ref="D31:G31"/>
    <mergeCell ref="D32:G32"/>
  </mergeCells>
  <dataValidations count="3">
    <dataValidation type="list" allowBlank="1" showInputMessage="1" showErrorMessage="1" sqref="B7:G7" xr:uid="{BB8DB417-8ED2-497E-A0DF-01D8389A16F1}">
      <formula1>"Bold, Fortlev, Suno"</formula1>
    </dataValidation>
    <dataValidation type="list" allowBlank="1" showInputMessage="1" showErrorMessage="1" sqref="H6:H12 H15:H1048576 H1:H3" xr:uid="{5F9FD346-AC28-44A1-A3E7-F45EC5D70196}">
      <formula1>"Bold, Fortlev, Suno, Pro-labore, Conta Sicoob, Dinheiro, Compra Carro"</formula1>
    </dataValidation>
    <dataValidation type="list" allowBlank="1" showInputMessage="1" showErrorMessage="1" sqref="C17:C34" xr:uid="{EBC17D15-D06A-4607-A57D-A3CDDAD3F273}">
      <formula1>"SIM, NÃO"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Controle Mensal</vt:lpstr>
      <vt:lpstr>Walberto</vt:lpstr>
      <vt:lpstr>Luiz Carlos</vt:lpstr>
      <vt:lpstr>Tiago de Souza</vt:lpstr>
      <vt:lpstr>Jose Joaquim</vt:lpstr>
      <vt:lpstr>Maria Tereza</vt:lpstr>
      <vt:lpstr>Jocielma Pereira</vt:lpstr>
      <vt:lpstr>Bruno Fernandes</vt:lpstr>
      <vt:lpstr>Jessica Moreira</vt:lpstr>
      <vt:lpstr>Sandra parteli</vt:lpstr>
      <vt:lpstr>Pedro paulo </vt:lpstr>
      <vt:lpstr>Thiago Noenta </vt:lpstr>
      <vt:lpstr>Delcides Maciel</vt:lpstr>
      <vt:lpstr>Ana Luiza jacone</vt:lpstr>
      <vt:lpstr>Adriana Balestero</vt:lpstr>
      <vt:lpstr>Juracir Carneiro</vt:lpstr>
      <vt:lpstr>Janaina - Geilson</vt:lpstr>
      <vt:lpstr>Gedeir Ferreira</vt:lpstr>
      <vt:lpstr>Luiz Barbieri</vt:lpstr>
      <vt:lpstr>FDCI</vt:lpstr>
      <vt:lpstr>Rayane teixeira</vt:lpstr>
      <vt:lpstr>Aneilton Fabiano</vt:lpstr>
      <vt:lpstr>Planilha19</vt:lpstr>
      <vt:lpstr>Washigton jose </vt:lpstr>
      <vt:lpstr>Josimar Ramos </vt:lpstr>
      <vt:lpstr>Renato Dornelas </vt:lpstr>
      <vt:lpstr>Josimar Ribeiro</vt:lpstr>
      <vt:lpstr>Claudio - Anderson Freire</vt:lpstr>
      <vt:lpstr>Larrisa hemerly</vt:lpstr>
      <vt:lpstr>Vale Verde</vt:lpstr>
      <vt:lpstr>Jose sabino</vt:lpstr>
      <vt:lpstr>Maxwell Zuqui</vt:lpstr>
      <vt:lpstr>Josimar Ribeiro 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- AAP</dc:creator>
  <cp:lastModifiedBy>Tiago - AAP</cp:lastModifiedBy>
  <dcterms:created xsi:type="dcterms:W3CDTF">2026-04-03T14:52:31Z</dcterms:created>
  <dcterms:modified xsi:type="dcterms:W3CDTF">2026-05-04T11:37:14Z</dcterms:modified>
</cp:coreProperties>
</file>